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80" activeTab="0"/>
  </bookViews>
  <sheets>
    <sheet name="MS-189M" sheetId="1" r:id="rId1"/>
    <sheet name="Revisions" sheetId="2" r:id="rId2"/>
    <sheet name="Definitions" sheetId="3" r:id="rId3"/>
    <sheet name="MS189M_Data" sheetId="4" r:id="rId4"/>
  </sheets>
  <externalReferences>
    <externalReference r:id="rId7"/>
    <externalReference r:id="rId8"/>
    <externalReference r:id="rId9"/>
  </externalReferences>
  <definedNames>
    <definedName name="FIRSTNUM">'[1]summary'!$A$2</definedName>
    <definedName name="Guide" localSheetId="0">'[2]Summary'!$O$6:$Q$9</definedName>
    <definedName name="GUIDE">'[1]summary'!$S$3:$V$16</definedName>
    <definedName name="Include">#REF!</definedName>
    <definedName name="_xlnm.Print_Area" localSheetId="0">'MS-189M'!$A$5:$E$18</definedName>
  </definedNames>
  <calcPr fullCalcOnLoad="1"/>
</workbook>
</file>

<file path=xl/sharedStrings.xml><?xml version="1.0" encoding="utf-8"?>
<sst xmlns="http://schemas.openxmlformats.org/spreadsheetml/2006/main" count="165" uniqueCount="74">
  <si>
    <t>Participant Code:</t>
  </si>
  <si>
    <t>Month:</t>
  </si>
  <si>
    <t>Line</t>
  </si>
  <si>
    <t xml:space="preserve">   Description</t>
  </si>
  <si>
    <t>Units</t>
  </si>
  <si>
    <t>Dollars</t>
  </si>
  <si>
    <t># in line 1 with 10x and over optical fixed lens</t>
  </si>
  <si>
    <t>MS-189-M</t>
  </si>
  <si>
    <t>TOTAL DIGITAL STILL CAMERAS (Point and Shoot only)</t>
  </si>
  <si>
    <t>Data Checks</t>
  </si>
  <si>
    <t>REPORT</t>
  </si>
  <si>
    <t>Description</t>
  </si>
  <si>
    <t>CurrYearMtdUnits</t>
  </si>
  <si>
    <t>CurrYearMtdDollars</t>
  </si>
  <si>
    <t>Inventory</t>
  </si>
  <si>
    <t>MS189M</t>
  </si>
  <si>
    <t>NA</t>
  </si>
  <si>
    <t># in line 1 that are Tough Cameras</t>
  </si>
  <si>
    <t>LINE</t>
  </si>
  <si>
    <t>DESCRIPTION</t>
  </si>
  <si>
    <t>ADDITIONAL INFORMATION</t>
  </si>
  <si>
    <t>Cameras with ability to frame shot with LCD monitor on the back of the cameras instead of through the optical viewfinder</t>
  </si>
  <si>
    <t>Camera's LCD screen can change its position around a hinge or pivot</t>
  </si>
  <si>
    <t>Camera's designed to  withstand greater physical stress</t>
  </si>
  <si>
    <t># in line 1 with LVF (Live Viewfinder)</t>
  </si>
  <si>
    <t># in line 1 with Articulating/Tilt Screen</t>
  </si>
  <si>
    <t>Due at CTA by the 15th of the month following the report period.</t>
  </si>
  <si>
    <t>CE MarketMetrics</t>
  </si>
  <si>
    <t>2019 MS-189-M</t>
  </si>
  <si>
    <t>Domestic Factory Sales of Digital Still Cameras</t>
  </si>
  <si>
    <t>TOTAL DSLR CAMERAS</t>
  </si>
  <si>
    <t>TOTAL ACTION CAMERAS/CAMCORDERS</t>
  </si>
  <si>
    <t>TOTAL 360 DEGREE CAMERAS/CAMCORDERS</t>
  </si>
  <si>
    <t># in line 1 Under $99**</t>
  </si>
  <si>
    <t># in line 1 $100 - $199**</t>
  </si>
  <si>
    <t># in line 1 $200 - $299**</t>
  </si>
  <si>
    <t># in line 1 $300 - $499**</t>
  </si>
  <si>
    <t># in line 1 $500 and above</t>
  </si>
  <si>
    <t># Line 11 with Sensor Size: 4:3</t>
  </si>
  <si>
    <t># Line 11 with Sensor Size: APS-C</t>
  </si>
  <si>
    <t># Line 11 with Sensor Size: Full Frame</t>
  </si>
  <si>
    <t># Line 11 with Sensor Size: Other</t>
  </si>
  <si>
    <t># Line 11 Under $300</t>
  </si>
  <si>
    <t># Line 11 $301 - $500</t>
  </si>
  <si>
    <t># Line 11 $501 - $700</t>
  </si>
  <si>
    <t># Line 11 $700 and over</t>
  </si>
  <si>
    <t># Line 20 Under $300</t>
  </si>
  <si>
    <t># Line 20 $301 - $500</t>
  </si>
  <si>
    <t># Line 20 $501 - $700</t>
  </si>
  <si>
    <t># Line 20 $700 and over</t>
  </si>
  <si>
    <t>GRAND TOTAL (LINES 1, 11, 20, 25, &amp; 26)</t>
  </si>
  <si>
    <t>Max Digital Still</t>
  </si>
  <si>
    <t>Digital Still $</t>
  </si>
  <si>
    <t>Max MILC</t>
  </si>
  <si>
    <t>MILC $</t>
  </si>
  <si>
    <t>DSLR $</t>
  </si>
  <si>
    <t>Grand Total</t>
  </si>
  <si>
    <t>TOTAL MIRRORLESS INTERCHANGEABLE LENS CAMERAS (MILC)</t>
  </si>
  <si>
    <r>
      <t xml:space="preserve">Any Questions?  Call Jake Sweeney (703) 654-1425; </t>
    </r>
    <r>
      <rPr>
        <b/>
        <sz val="10"/>
        <rFont val="Arial"/>
        <family val="2"/>
      </rPr>
      <t>E-Mail: jsweeney@vaultconsulting.com</t>
    </r>
  </si>
  <si>
    <t>2019 Revisions</t>
  </si>
  <si>
    <t>2018 Lines 2-9, 11-12, 14-15, and 17-20 have been removed.</t>
  </si>
  <si>
    <t>2019 Lines 11 - 24 have been added from the MS-191-M Report.</t>
  </si>
  <si>
    <t>2019 Lines 25 and 26 have been added from the MS-123-M Report.</t>
  </si>
  <si>
    <t>Completely New Lines</t>
  </si>
  <si>
    <t>Enables 360 degree filiming</t>
  </si>
  <si>
    <t>Point of View style such as GoPro</t>
  </si>
  <si>
    <t xml:space="preserve">The intention of this line is to capture and report the total DSLR figure until the detailed report is ready for release. </t>
  </si>
  <si>
    <t>·</t>
  </si>
  <si>
    <t>Report only U. S. (domestic) factory sales.  This may be to a retail distributor or dealer, and may include U. S. produced items as well as imports.  Exports are excluded.</t>
  </si>
  <si>
    <t>Domestic factory sales are those factory sales occurring in all 50 states, but exclude sales to Puerto Rico and other U. S. territories.</t>
  </si>
  <si>
    <t xml:space="preserve">Reported unit and dollar sales should represent the factory invoiced totals less all the returns collected (or discounts rendered) during the same reporting period.  </t>
  </si>
  <si>
    <t xml:space="preserve">Returns should be subtracted at their original invoice price. </t>
  </si>
  <si>
    <t xml:space="preserve">Report all private brand and company brand sales to non-report participants, exclude all such sales to other report participants </t>
  </si>
  <si>
    <t>(please use participant pages which are attached to the back of each report to verify other participants).  Exclude all internal company transfers.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</si>
</sst>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  <numFmt numFmtId="166" formatCode="0.0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10"/>
      <color indexed="8"/>
      <name val="Comic Sans MS"/>
      <family val="4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sz val="10"/>
      <color indexed="8"/>
      <name val="Comic Sans MS"/>
      <family val="4"/>
    </font>
    <font>
      <b/>
      <sz val="12"/>
      <color indexed="8"/>
      <name val="Arial"/>
      <family val="2"/>
    </font>
    <font>
      <b/>
      <sz val="16"/>
      <color indexed="23"/>
      <name val="Comic Sans MS"/>
      <family val="4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7" fillId="0" borderId="0" applyFont="0" applyFill="0" applyBorder="0" applyAlignment="0" applyProtection="0" quotePrefix="1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 quotePrefix="1"/>
    <xf numFmtId="0" fontId="7" fillId="0" borderId="0" applyFont="0" applyFill="0" applyBorder="0" applyAlignment="0" applyProtection="0" quotePrefix="1"/>
    <xf numFmtId="0" fontId="43" fillId="0" borderId="0" applyNumberFormat="0" applyFill="0" applyBorder="0" applyAlignment="0" applyProtection="0"/>
    <xf numFmtId="2" fontId="7" fillId="0" borderId="0" applyFont="0" applyFill="0" applyBorder="0" applyAlignment="0" applyProtection="0" quotePrefix="1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38" fontId="8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8" fillId="32" borderId="8" applyNumberFormat="0" applyBorder="0" applyAlignment="0" applyProtection="0"/>
    <xf numFmtId="0" fontId="51" fillId="0" borderId="9" applyNumberFormat="0" applyFill="0" applyAlignment="0" applyProtection="0"/>
    <xf numFmtId="0" fontId="52" fillId="33" borderId="0" applyNumberFormat="0" applyBorder="0" applyAlignment="0" applyProtection="0"/>
    <xf numFmtId="166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2" fillId="0" borderId="0" quotePrefix="1">
      <alignment/>
      <protection hidden="1"/>
    </xf>
    <xf numFmtId="0" fontId="53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 quotePrefix="1"/>
    <xf numFmtId="4" fontId="10" fillId="35" borderId="12" applyNumberFormat="0" applyProtection="0">
      <alignment vertical="center"/>
    </xf>
    <xf numFmtId="4" fontId="11" fillId="35" borderId="12" applyNumberFormat="0" applyProtection="0">
      <alignment vertical="center"/>
    </xf>
    <xf numFmtId="4" fontId="12" fillId="35" borderId="12" applyNumberFormat="0" applyProtection="0">
      <alignment horizontal="left" vertical="center" indent="1"/>
    </xf>
    <xf numFmtId="4" fontId="10" fillId="35" borderId="12" applyNumberFormat="0" applyProtection="0">
      <alignment horizontal="centerContinuous" vertical="center" wrapText="1"/>
    </xf>
    <xf numFmtId="0" fontId="13" fillId="36" borderId="12" applyNumberFormat="0" applyProtection="0">
      <alignment horizontal="centerContinuous" vertical="center"/>
    </xf>
    <xf numFmtId="4" fontId="12" fillId="37" borderId="12" applyNumberFormat="0" applyProtection="0">
      <alignment horizontal="right" vertical="center"/>
    </xf>
    <xf numFmtId="4" fontId="12" fillId="38" borderId="12" applyNumberFormat="0" applyProtection="0">
      <alignment horizontal="right" vertical="center"/>
    </xf>
    <xf numFmtId="4" fontId="12" fillId="39" borderId="12" applyNumberFormat="0" applyProtection="0">
      <alignment horizontal="right" vertical="center"/>
    </xf>
    <xf numFmtId="4" fontId="12" fillId="40" borderId="12" applyNumberFormat="0" applyProtection="0">
      <alignment horizontal="right" vertical="center"/>
    </xf>
    <xf numFmtId="4" fontId="12" fillId="41" borderId="12" applyNumberFormat="0" applyProtection="0">
      <alignment horizontal="right" vertical="center"/>
    </xf>
    <xf numFmtId="4" fontId="12" fillId="42" borderId="12" applyNumberFormat="0" applyProtection="0">
      <alignment horizontal="right" vertical="center"/>
    </xf>
    <xf numFmtId="4" fontId="12" fillId="43" borderId="12" applyNumberFormat="0" applyProtection="0">
      <alignment horizontal="right" vertical="center"/>
    </xf>
    <xf numFmtId="4" fontId="12" fillId="44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4" fillId="46" borderId="12" applyNumberFormat="0" applyProtection="0">
      <alignment horizontal="left" vertical="center" indent="1"/>
    </xf>
    <xf numFmtId="4" fontId="10" fillId="47" borderId="13" applyNumberFormat="0" applyProtection="0">
      <alignment horizontal="left" vertical="center" indent="1"/>
    </xf>
    <xf numFmtId="4" fontId="15" fillId="48" borderId="0" applyNumberFormat="0" applyProtection="0">
      <alignment horizontal="left" vertical="center" indent="1"/>
    </xf>
    <xf numFmtId="0" fontId="2" fillId="36" borderId="12" applyNumberFormat="0" applyProtection="0">
      <alignment horizontal="left" vertical="center" indent="1"/>
    </xf>
    <xf numFmtId="4" fontId="10" fillId="47" borderId="12" applyNumberFormat="0" applyProtection="0">
      <alignment horizontal="left" vertical="center" indent="1"/>
    </xf>
    <xf numFmtId="4" fontId="10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50" borderId="12" applyNumberFormat="0" applyProtection="0">
      <alignment horizontal="left" vertical="center" indent="1"/>
    </xf>
    <xf numFmtId="0" fontId="2" fillId="5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6" borderId="12" applyNumberFormat="0" applyProtection="0">
      <alignment horizontal="left" vertical="center" indent="1"/>
    </xf>
    <xf numFmtId="0" fontId="2" fillId="36" borderId="12" applyNumberFormat="0" applyProtection="0">
      <alignment horizontal="left" vertical="center" indent="1"/>
    </xf>
    <xf numFmtId="4" fontId="12" fillId="32" borderId="12" applyNumberFormat="0" applyProtection="0">
      <alignment vertical="center"/>
    </xf>
    <xf numFmtId="4" fontId="11" fillId="32" borderId="12" applyNumberFormat="0" applyProtection="0">
      <alignment vertical="center"/>
    </xf>
    <xf numFmtId="4" fontId="12" fillId="32" borderId="12" applyNumberFormat="0" applyProtection="0">
      <alignment horizontal="left" vertical="center" indent="1"/>
    </xf>
    <xf numFmtId="4" fontId="12" fillId="32" borderId="12" applyNumberFormat="0" applyProtection="0">
      <alignment horizontal="left" vertical="center" indent="1"/>
    </xf>
    <xf numFmtId="4" fontId="10" fillId="47" borderId="12" applyNumberFormat="0" applyProtection="0">
      <alignment horizontal="right" vertical="center"/>
    </xf>
    <xf numFmtId="4" fontId="11" fillId="47" borderId="12" applyNumberFormat="0" applyProtection="0">
      <alignment horizontal="right" vertical="center"/>
    </xf>
    <xf numFmtId="0" fontId="13" fillId="36" borderId="12" applyNumberFormat="0" applyProtection="0">
      <alignment horizontal="left" vertical="center" indent="1"/>
    </xf>
    <xf numFmtId="0" fontId="13" fillId="36" borderId="12" applyNumberFormat="0" applyProtection="0">
      <alignment horizontal="centerContinuous" vertical="center" wrapText="1"/>
    </xf>
    <xf numFmtId="0" fontId="16" fillId="0" borderId="0" applyNumberFormat="0" applyProtection="0">
      <alignment/>
    </xf>
    <xf numFmtId="4" fontId="17" fillId="47" borderId="12" applyNumberFormat="0" applyProtection="0">
      <alignment horizontal="right" vertical="center"/>
    </xf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51" borderId="0" xfId="209" applyFont="1" applyFill="1" applyBorder="1" applyAlignment="1">
      <alignment horizontal="centerContinuous" vertical="center"/>
      <protection/>
    </xf>
    <xf numFmtId="0" fontId="2" fillId="51" borderId="0" xfId="209" applyFont="1" applyFill="1" applyAlignment="1">
      <alignment horizontal="centerContinuous" vertical="center"/>
      <protection/>
    </xf>
    <xf numFmtId="164" fontId="2" fillId="51" borderId="0" xfId="44" applyNumberFormat="1" applyFont="1" applyFill="1" applyAlignment="1">
      <alignment horizontal="centerContinuous" vertical="center"/>
    </xf>
    <xf numFmtId="0" fontId="2" fillId="51" borderId="0" xfId="209" applyFont="1" applyFill="1" applyAlignment="1">
      <alignment vertical="center"/>
      <protection/>
    </xf>
    <xf numFmtId="0" fontId="4" fillId="51" borderId="0" xfId="209" applyFont="1" applyFill="1" applyAlignment="1">
      <alignment vertical="center"/>
      <protection/>
    </xf>
    <xf numFmtId="0" fontId="2" fillId="51" borderId="0" xfId="209" applyFont="1" applyFill="1" applyAlignment="1">
      <alignment horizontal="left" vertical="center"/>
      <protection/>
    </xf>
    <xf numFmtId="0" fontId="2" fillId="51" borderId="0" xfId="209" applyFont="1" applyFill="1" applyBorder="1" applyAlignment="1" quotePrefix="1">
      <alignment horizontal="left" vertical="center"/>
      <protection/>
    </xf>
    <xf numFmtId="164" fontId="2" fillId="51" borderId="0" xfId="44" applyNumberFormat="1" applyFont="1" applyFill="1" applyBorder="1" applyAlignment="1">
      <alignment horizontal="center" vertical="center"/>
    </xf>
    <xf numFmtId="164" fontId="2" fillId="51" borderId="0" xfId="44" applyNumberFormat="1" applyFont="1" applyFill="1" applyBorder="1" applyAlignment="1">
      <alignment horizontal="left" vertical="center"/>
    </xf>
    <xf numFmtId="0" fontId="2" fillId="51" borderId="0" xfId="209" applyFont="1" applyFill="1" applyBorder="1" applyAlignment="1">
      <alignment horizontal="right" vertical="center"/>
      <protection/>
    </xf>
    <xf numFmtId="164" fontId="2" fillId="51" borderId="8" xfId="44" applyNumberFormat="1" applyFont="1" applyFill="1" applyBorder="1" applyAlignment="1">
      <alignment horizontal="center" vertical="center"/>
    </xf>
    <xf numFmtId="164" fontId="2" fillId="51" borderId="0" xfId="44" applyNumberFormat="1" applyFont="1" applyFill="1" applyBorder="1" applyAlignment="1">
      <alignment horizontal="right" vertical="center"/>
    </xf>
    <xf numFmtId="0" fontId="2" fillId="51" borderId="8" xfId="209" applyFont="1" applyFill="1" applyBorder="1" applyAlignment="1">
      <alignment horizontal="right" vertical="center"/>
      <protection/>
    </xf>
    <xf numFmtId="3" fontId="2" fillId="51" borderId="0" xfId="44" applyNumberFormat="1" applyFont="1" applyFill="1" applyBorder="1" applyAlignment="1">
      <alignment horizontal="right" vertical="center"/>
    </xf>
    <xf numFmtId="164" fontId="2" fillId="51" borderId="0" xfId="44" applyNumberFormat="1" applyFont="1" applyFill="1" applyAlignment="1">
      <alignment horizontal="center" vertical="center"/>
    </xf>
    <xf numFmtId="164" fontId="2" fillId="51" borderId="0" xfId="44" applyNumberFormat="1" applyFont="1" applyFill="1" applyBorder="1" applyAlignment="1">
      <alignment horizontal="centerContinuous" vertical="center"/>
    </xf>
    <xf numFmtId="0" fontId="2" fillId="51" borderId="0" xfId="209" applyFont="1" applyFill="1" applyBorder="1" applyAlignment="1">
      <alignment horizontal="centerContinuous" vertical="center"/>
      <protection/>
    </xf>
    <xf numFmtId="0" fontId="2" fillId="51" borderId="0" xfId="209" applyFont="1" applyFill="1" applyBorder="1" applyAlignment="1" quotePrefix="1">
      <alignment horizontal="centerContinuous" vertical="center"/>
      <protection/>
    </xf>
    <xf numFmtId="164" fontId="5" fillId="51" borderId="0" xfId="44" applyNumberFormat="1" applyFont="1" applyFill="1" applyBorder="1" applyAlignment="1">
      <alignment horizontal="centerContinuous" vertical="center"/>
    </xf>
    <xf numFmtId="0" fontId="2" fillId="51" borderId="0" xfId="209" applyFont="1" applyFill="1" applyAlignment="1">
      <alignment horizontal="center" vertical="center"/>
      <protection/>
    </xf>
    <xf numFmtId="0" fontId="2" fillId="51" borderId="8" xfId="209" applyFont="1" applyFill="1" applyBorder="1" applyAlignment="1">
      <alignment vertical="center"/>
      <protection/>
    </xf>
    <xf numFmtId="0" fontId="5" fillId="51" borderId="0" xfId="209" applyFont="1" applyFill="1" applyAlignment="1">
      <alignment vertical="center"/>
      <protection/>
    </xf>
    <xf numFmtId="0" fontId="5" fillId="30" borderId="15" xfId="0" applyNumberFormat="1" applyFont="1" applyFill="1" applyBorder="1" applyAlignment="1">
      <alignment/>
    </xf>
    <xf numFmtId="0" fontId="5" fillId="30" borderId="15" xfId="0" applyNumberFormat="1" applyFont="1" applyFill="1" applyBorder="1" applyAlignment="1">
      <alignment horizontal="center"/>
    </xf>
    <xf numFmtId="0" fontId="5" fillId="30" borderId="1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5" fillId="0" borderId="0" xfId="0" applyFont="1" applyAlignment="1">
      <alignment/>
    </xf>
    <xf numFmtId="0" fontId="5" fillId="0" borderId="0" xfId="208" applyFont="1">
      <alignment/>
      <protection/>
    </xf>
    <xf numFmtId="0" fontId="36" fillId="0" borderId="0" xfId="0" applyFont="1" applyAlignment="1">
      <alignment/>
    </xf>
    <xf numFmtId="3" fontId="5" fillId="2" borderId="8" xfId="148" applyNumberFormat="1" applyFont="1" applyFill="1" applyBorder="1">
      <alignment/>
      <protection/>
    </xf>
    <xf numFmtId="3" fontId="2" fillId="51" borderId="8" xfId="148" applyNumberFormat="1" applyFont="1" applyFill="1" applyBorder="1">
      <alignment/>
      <protection/>
    </xf>
    <xf numFmtId="164" fontId="2" fillId="0" borderId="0" xfId="44" applyNumberFormat="1" applyFont="1" applyFill="1" applyAlignment="1">
      <alignment horizontal="centerContinuous" vertical="center"/>
    </xf>
    <xf numFmtId="3" fontId="2" fillId="0" borderId="8" xfId="148" applyNumberFormat="1" applyFont="1" applyFill="1" applyBorder="1">
      <alignment/>
      <protection/>
    </xf>
    <xf numFmtId="0" fontId="2" fillId="0" borderId="0" xfId="209" applyFont="1" applyFill="1" applyAlignment="1">
      <alignment vertical="center"/>
      <protection/>
    </xf>
    <xf numFmtId="0" fontId="2" fillId="52" borderId="0" xfId="209" applyFont="1" applyFill="1" applyBorder="1" applyAlignment="1">
      <alignment horizontal="left" vertical="center"/>
      <protection/>
    </xf>
    <xf numFmtId="0" fontId="2" fillId="52" borderId="0" xfId="209" applyFont="1" applyFill="1" applyBorder="1" applyAlignment="1" quotePrefix="1">
      <alignment horizontal="left" vertical="center"/>
      <protection/>
    </xf>
    <xf numFmtId="0" fontId="5" fillId="52" borderId="0" xfId="209" applyFont="1" applyFill="1" applyBorder="1">
      <alignment/>
      <protection/>
    </xf>
    <xf numFmtId="0" fontId="5" fillId="52" borderId="0" xfId="209" applyFont="1" applyFill="1" applyBorder="1" applyAlignment="1">
      <alignment horizontal="left" vertical="center"/>
      <protection/>
    </xf>
    <xf numFmtId="164" fontId="5" fillId="51" borderId="0" xfId="44" applyNumberFormat="1" applyFont="1" applyFill="1" applyBorder="1" applyAlignment="1">
      <alignment horizontal="center" vertical="center"/>
    </xf>
    <xf numFmtId="164" fontId="5" fillId="51" borderId="15" xfId="44" applyNumberFormat="1" applyFont="1" applyFill="1" applyBorder="1" applyAlignment="1">
      <alignment horizontal="center" vertical="center"/>
    </xf>
    <xf numFmtId="0" fontId="5" fillId="51" borderId="15" xfId="209" applyFont="1" applyFill="1" applyBorder="1" applyAlignment="1">
      <alignment horizontal="left" vertical="center"/>
      <protection/>
    </xf>
    <xf numFmtId="0" fontId="5" fillId="51" borderId="15" xfId="209" applyFont="1" applyFill="1" applyBorder="1" applyAlignment="1" quotePrefix="1">
      <alignment horizontal="left" vertical="center"/>
      <protection/>
    </xf>
    <xf numFmtId="0" fontId="5" fillId="52" borderId="0" xfId="209" applyFont="1" applyFill="1" applyBorder="1" applyAlignment="1">
      <alignment horizontal="center"/>
      <protection/>
    </xf>
    <xf numFmtId="0" fontId="2" fillId="52" borderId="0" xfId="210" applyFont="1" applyFill="1" applyBorder="1" applyAlignment="1">
      <alignment horizontal="center"/>
      <protection/>
    </xf>
    <xf numFmtId="0" fontId="2" fillId="52" borderId="0" xfId="210" applyFont="1" applyFill="1" applyBorder="1" applyAlignment="1">
      <alignment horizontal="left" indent="2"/>
      <protection/>
    </xf>
    <xf numFmtId="0" fontId="2" fillId="52" borderId="0" xfId="209" applyFont="1" applyFill="1" applyBorder="1" applyAlignment="1">
      <alignment horizontal="left" vertical="center" indent="2"/>
      <protection/>
    </xf>
    <xf numFmtId="0" fontId="2" fillId="52" borderId="0" xfId="209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210" applyFont="1" applyFill="1" applyBorder="1" applyAlignment="1">
      <alignment horizontal="center"/>
      <protection/>
    </xf>
    <xf numFmtId="0" fontId="2" fillId="0" borderId="0" xfId="209" applyFont="1" applyFill="1" applyBorder="1" applyAlignment="1">
      <alignment horizontal="left" indent="2"/>
      <protection/>
    </xf>
    <xf numFmtId="0" fontId="37" fillId="51" borderId="0" xfId="0" applyFont="1" applyFill="1" applyAlignment="1">
      <alignment horizontal="right"/>
    </xf>
    <xf numFmtId="0" fontId="8" fillId="51" borderId="0" xfId="0" applyFont="1" applyFill="1" applyAlignment="1">
      <alignment/>
    </xf>
    <xf numFmtId="0" fontId="57" fillId="51" borderId="0" xfId="0" applyFont="1" applyFill="1" applyAlignment="1">
      <alignment/>
    </xf>
    <xf numFmtId="0" fontId="8" fillId="51" borderId="0" xfId="0" applyFont="1" applyFill="1" applyAlignment="1">
      <alignment horizontal="left"/>
    </xf>
  </cellXfs>
  <cellStyles count="2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18" xfId="53"/>
    <cellStyle name="Comma 2 19" xfId="54"/>
    <cellStyle name="Comma 2 2" xfId="55"/>
    <cellStyle name="Comma 2 20" xfId="56"/>
    <cellStyle name="Comma 2 21" xfId="57"/>
    <cellStyle name="Comma 2 22" xfId="58"/>
    <cellStyle name="Comma 2 23" xfId="59"/>
    <cellStyle name="Comma 2 24" xfId="60"/>
    <cellStyle name="Comma 2 25" xfId="61"/>
    <cellStyle name="Comma 2 26" xfId="62"/>
    <cellStyle name="Comma 2 27" xfId="63"/>
    <cellStyle name="Comma 2 28" xfId="64"/>
    <cellStyle name="Comma 2 29" xfId="65"/>
    <cellStyle name="Comma 2 3" xfId="66"/>
    <cellStyle name="Comma 2 30" xfId="67"/>
    <cellStyle name="Comma 2 31" xfId="68"/>
    <cellStyle name="Comma 2 32" xfId="69"/>
    <cellStyle name="Comma 2 33" xfId="70"/>
    <cellStyle name="Comma 2 34" xfId="71"/>
    <cellStyle name="Comma 2 35" xfId="72"/>
    <cellStyle name="Comma 2 36" xfId="73"/>
    <cellStyle name="Comma 2 37" xfId="74"/>
    <cellStyle name="Comma 2 38" xfId="75"/>
    <cellStyle name="Comma 2 39" xfId="76"/>
    <cellStyle name="Comma 2 4" xfId="77"/>
    <cellStyle name="Comma 2 40" xfId="78"/>
    <cellStyle name="Comma 2 41" xfId="79"/>
    <cellStyle name="Comma 2 42" xfId="80"/>
    <cellStyle name="Comma 2 43" xfId="81"/>
    <cellStyle name="Comma 2 44" xfId="82"/>
    <cellStyle name="Comma 2 45" xfId="83"/>
    <cellStyle name="Comma 2 46" xfId="84"/>
    <cellStyle name="Comma 2 47" xfId="85"/>
    <cellStyle name="Comma 2 48" xfId="86"/>
    <cellStyle name="Comma 2 49" xfId="87"/>
    <cellStyle name="Comma 2 5" xfId="88"/>
    <cellStyle name="Comma 2 50" xfId="89"/>
    <cellStyle name="Comma 2 51" xfId="90"/>
    <cellStyle name="Comma 2 52" xfId="91"/>
    <cellStyle name="Comma 2 53" xfId="92"/>
    <cellStyle name="Comma 2 54" xfId="93"/>
    <cellStyle name="Comma 2 55" xfId="94"/>
    <cellStyle name="Comma 2 56" xfId="95"/>
    <cellStyle name="Comma 2 57" xfId="96"/>
    <cellStyle name="Comma 2 58" xfId="97"/>
    <cellStyle name="Comma 2 59" xfId="98"/>
    <cellStyle name="Comma 2 6" xfId="99"/>
    <cellStyle name="Comma 2 60" xfId="100"/>
    <cellStyle name="Comma 2 61" xfId="101"/>
    <cellStyle name="Comma 2 62" xfId="102"/>
    <cellStyle name="Comma 2 63" xfId="103"/>
    <cellStyle name="Comma 2 64" xfId="104"/>
    <cellStyle name="Comma 2 65" xfId="105"/>
    <cellStyle name="Comma 2 66" xfId="106"/>
    <cellStyle name="Comma 2 67" xfId="107"/>
    <cellStyle name="Comma 2 68" xfId="108"/>
    <cellStyle name="Comma 2 69" xfId="109"/>
    <cellStyle name="Comma 2 7" xfId="110"/>
    <cellStyle name="Comma 2 70" xfId="111"/>
    <cellStyle name="Comma 2 71" xfId="112"/>
    <cellStyle name="Comma 2 8" xfId="113"/>
    <cellStyle name="Comma 2 9" xfId="114"/>
    <cellStyle name="Comma0" xfId="115"/>
    <cellStyle name="Currency" xfId="116"/>
    <cellStyle name="Currency [0]" xfId="117"/>
    <cellStyle name="Currency0" xfId="118"/>
    <cellStyle name="Date" xfId="119"/>
    <cellStyle name="Explanatory Text" xfId="120"/>
    <cellStyle name="Fixed" xfId="121"/>
    <cellStyle name="Followed Hyperlink" xfId="122"/>
    <cellStyle name="Good" xfId="123"/>
    <cellStyle name="Grey" xfId="124"/>
    <cellStyle name="Header1" xfId="125"/>
    <cellStyle name="Header2" xfId="126"/>
    <cellStyle name="Heading 1" xfId="127"/>
    <cellStyle name="Heading 2" xfId="128"/>
    <cellStyle name="Heading 3" xfId="129"/>
    <cellStyle name="Heading 4" xfId="130"/>
    <cellStyle name="Hyperlink" xfId="131"/>
    <cellStyle name="Input" xfId="132"/>
    <cellStyle name="Input [yellow]" xfId="133"/>
    <cellStyle name="Linked Cell" xfId="134"/>
    <cellStyle name="Neutral" xfId="135"/>
    <cellStyle name="Normal - Style1" xfId="136"/>
    <cellStyle name="Normal 2" xfId="137"/>
    <cellStyle name="Normal 2 10" xfId="138"/>
    <cellStyle name="Normal 2 11" xfId="139"/>
    <cellStyle name="Normal 2 12" xfId="140"/>
    <cellStyle name="Normal 2 13" xfId="141"/>
    <cellStyle name="Normal 2 14" xfId="142"/>
    <cellStyle name="Normal 2 15" xfId="143"/>
    <cellStyle name="Normal 2 16" xfId="144"/>
    <cellStyle name="Normal 2 17" xfId="145"/>
    <cellStyle name="Normal 2 18" xfId="146"/>
    <cellStyle name="Normal 2 19" xfId="147"/>
    <cellStyle name="Normal 2 2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6" xfId="166"/>
    <cellStyle name="Normal 2 37" xfId="167"/>
    <cellStyle name="Normal 2 38" xfId="168"/>
    <cellStyle name="Normal 2 39" xfId="169"/>
    <cellStyle name="Normal 2 4" xfId="170"/>
    <cellStyle name="Normal 2 40" xfId="171"/>
    <cellStyle name="Normal 2 41" xfId="172"/>
    <cellStyle name="Normal 2 42" xfId="173"/>
    <cellStyle name="Normal 2 43" xfId="174"/>
    <cellStyle name="Normal 2 44" xfId="175"/>
    <cellStyle name="Normal 2 45" xfId="176"/>
    <cellStyle name="Normal 2 46" xfId="177"/>
    <cellStyle name="Normal 2 47" xfId="178"/>
    <cellStyle name="Normal 2 48" xfId="179"/>
    <cellStyle name="Normal 2 49" xfId="180"/>
    <cellStyle name="Normal 2 5" xfId="181"/>
    <cellStyle name="Normal 2 50" xfId="182"/>
    <cellStyle name="Normal 2 51" xfId="183"/>
    <cellStyle name="Normal 2 52" xfId="184"/>
    <cellStyle name="Normal 2 53" xfId="185"/>
    <cellStyle name="Normal 2 54" xfId="186"/>
    <cellStyle name="Normal 2 55" xfId="187"/>
    <cellStyle name="Normal 2 56" xfId="188"/>
    <cellStyle name="Normal 2 57" xfId="189"/>
    <cellStyle name="Normal 2 58" xfId="190"/>
    <cellStyle name="Normal 2 59" xfId="191"/>
    <cellStyle name="Normal 2 6" xfId="192"/>
    <cellStyle name="Normal 2 60" xfId="193"/>
    <cellStyle name="Normal 2 61" xfId="194"/>
    <cellStyle name="Normal 2 62" xfId="195"/>
    <cellStyle name="Normal 2 63" xfId="196"/>
    <cellStyle name="Normal 2 64" xfId="197"/>
    <cellStyle name="Normal 2 65" xfId="198"/>
    <cellStyle name="Normal 2 66" xfId="199"/>
    <cellStyle name="Normal 2 67" xfId="200"/>
    <cellStyle name="Normal 2 68" xfId="201"/>
    <cellStyle name="Normal 2 69" xfId="202"/>
    <cellStyle name="Normal 2 7" xfId="203"/>
    <cellStyle name="Normal 2 70" xfId="204"/>
    <cellStyle name="Normal 2 71" xfId="205"/>
    <cellStyle name="Normal 2 8" xfId="206"/>
    <cellStyle name="Normal 2 9" xfId="207"/>
    <cellStyle name="Normal 3" xfId="208"/>
    <cellStyle name="Normal_MS-136-M-2009_FORM 2" xfId="209"/>
    <cellStyle name="Normal_MS-189-M-2009_FORM 2" xfId="210"/>
    <cellStyle name="Note" xfId="211"/>
    <cellStyle name="Nrmal_Full Year FY96" xfId="212"/>
    <cellStyle name="Output" xfId="213"/>
    <cellStyle name="Percent" xfId="214"/>
    <cellStyle name="Percent [2]" xfId="215"/>
    <cellStyle name="Percent 2" xfId="216"/>
    <cellStyle name="SAPBEXaggData" xfId="217"/>
    <cellStyle name="SAPBEXaggDataEmph" xfId="218"/>
    <cellStyle name="SAPBEXaggItem" xfId="219"/>
    <cellStyle name="SAPBEXaggItemX" xfId="220"/>
    <cellStyle name="SAPBEXchaText" xfId="221"/>
    <cellStyle name="SAPBEXexcBad7" xfId="222"/>
    <cellStyle name="SAPBEXexcBad8" xfId="223"/>
    <cellStyle name="SAPBEXexcBad9" xfId="224"/>
    <cellStyle name="SAPBEXexcCritical4" xfId="225"/>
    <cellStyle name="SAPBEXexcCritical5" xfId="226"/>
    <cellStyle name="SAPBEXexcCritical6" xfId="227"/>
    <cellStyle name="SAPBEXexcGood1" xfId="228"/>
    <cellStyle name="SAPBEXexcGood2" xfId="229"/>
    <cellStyle name="SAPBEXexcGood3" xfId="230"/>
    <cellStyle name="SAPBEXfilterDrill" xfId="231"/>
    <cellStyle name="SAPBEXfilterItem" xfId="232"/>
    <cellStyle name="SAPBEXfilterText" xfId="233"/>
    <cellStyle name="SAPBEXformats" xfId="234"/>
    <cellStyle name="SAPBEXheaderItem" xfId="235"/>
    <cellStyle name="SAPBEXheaderText" xfId="236"/>
    <cellStyle name="SAPBEXHLevel0" xfId="237"/>
    <cellStyle name="SAPBEXHLevel0X" xfId="238"/>
    <cellStyle name="SAPBEXHLevel1" xfId="239"/>
    <cellStyle name="SAPBEXHLevel1X" xfId="240"/>
    <cellStyle name="SAPBEXHLevel2" xfId="241"/>
    <cellStyle name="SAPBEXHLevel2X" xfId="242"/>
    <cellStyle name="SAPBEXHLevel3" xfId="243"/>
    <cellStyle name="SAPBEXHLevel3X" xfId="244"/>
    <cellStyle name="SAPBEXresData" xfId="245"/>
    <cellStyle name="SAPBEXresDataEmph" xfId="246"/>
    <cellStyle name="SAPBEXresItem" xfId="247"/>
    <cellStyle name="SAPBEXresItemX" xfId="248"/>
    <cellStyle name="SAPBEXstdData" xfId="249"/>
    <cellStyle name="SAPBEXstdDataEmph" xfId="250"/>
    <cellStyle name="SAPBEXstdItem" xfId="251"/>
    <cellStyle name="SAPBEXstdItemX" xfId="252"/>
    <cellStyle name="SAPBEXtitle" xfId="253"/>
    <cellStyle name="SAPBEXundefined" xfId="254"/>
    <cellStyle name="Style 1" xfId="255"/>
    <cellStyle name="Title" xfId="256"/>
    <cellStyle name="Total" xfId="257"/>
    <cellStyle name="Warning Text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228600</xdr:rowOff>
    </xdr:from>
    <xdr:to>
      <xdr:col>3</xdr:col>
      <xdr:colOff>266700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28600"/>
          <a:ext cx="451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ris-data2\Survey%20Research\ASR_DATA\CEA\Video\113%20W\MS-113-W-2010\W113_Q4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ris-data2\Survey%20Research\ASR_DATA\CEA\CITP\189%20M\2010\D_189M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an\My%20Documents\CEA%20Meet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MS-113-W"/>
      <sheetName val="09to10"/>
      <sheetName val="493"/>
      <sheetName val="225"/>
      <sheetName val="FUNAI"/>
      <sheetName val="487"/>
      <sheetName val="1276"/>
      <sheetName val="436"/>
      <sheetName val="934"/>
      <sheetName val="3725"/>
      <sheetName val="2021"/>
      <sheetName val="5033"/>
      <sheetName val="1467"/>
      <sheetName val="6028"/>
      <sheetName val="123"/>
      <sheetName val="1467 Est"/>
      <sheetName val="5033 Est"/>
      <sheetName val="934 Est"/>
      <sheetName val="6028 Est"/>
      <sheetName val="FUNAIEST"/>
      <sheetName val="487 Est"/>
      <sheetName val="123 Est"/>
      <sheetName val="225 Est"/>
      <sheetName val="Aggregate"/>
      <sheetName val="Proj"/>
      <sheetName val="summary"/>
      <sheetName val="preREP"/>
      <sheetName val="Rep40"/>
      <sheetName val="Rep41"/>
      <sheetName val="Rep42"/>
      <sheetName val="Rep43"/>
      <sheetName val="Rep44"/>
      <sheetName val="Rep45"/>
      <sheetName val="Rep46"/>
      <sheetName val="Rep47"/>
      <sheetName val="Rep48"/>
      <sheetName val="Rep49"/>
      <sheetName val="Rep50"/>
      <sheetName val="Rep51"/>
      <sheetName val="Rep52"/>
    </sheetNames>
    <sheetDataSet>
      <sheetData sheetId="25">
        <row r="2">
          <cell r="A2">
            <v>1</v>
          </cell>
        </row>
        <row r="3">
          <cell r="S3" t="str">
            <v>Guide</v>
          </cell>
          <cell r="T3" t="str">
            <v>Production</v>
          </cell>
          <cell r="U3" t="str">
            <v>Sales</v>
          </cell>
          <cell r="V3" t="str">
            <v>Inventory</v>
          </cell>
        </row>
        <row r="4">
          <cell r="S4" t="str">
            <v>Week 40</v>
          </cell>
          <cell r="T4">
            <v>5</v>
          </cell>
          <cell r="U4">
            <v>6</v>
          </cell>
          <cell r="V4">
            <v>7</v>
          </cell>
        </row>
        <row r="5">
          <cell r="S5" t="str">
            <v>Week 41</v>
          </cell>
          <cell r="T5">
            <v>8</v>
          </cell>
          <cell r="U5">
            <v>9</v>
          </cell>
          <cell r="V5">
            <v>10</v>
          </cell>
        </row>
        <row r="6">
          <cell r="S6" t="str">
            <v>Week 42</v>
          </cell>
          <cell r="T6">
            <v>11</v>
          </cell>
          <cell r="U6">
            <v>12</v>
          </cell>
          <cell r="V6">
            <v>13</v>
          </cell>
        </row>
        <row r="7">
          <cell r="S7" t="str">
            <v>Week 43</v>
          </cell>
          <cell r="T7">
            <v>14</v>
          </cell>
          <cell r="U7">
            <v>15</v>
          </cell>
          <cell r="V7">
            <v>16</v>
          </cell>
        </row>
        <row r="8">
          <cell r="S8" t="str">
            <v>Week 44</v>
          </cell>
          <cell r="T8">
            <v>17</v>
          </cell>
          <cell r="U8">
            <v>18</v>
          </cell>
          <cell r="V8">
            <v>19</v>
          </cell>
        </row>
        <row r="9">
          <cell r="S9" t="str">
            <v>Week32</v>
          </cell>
          <cell r="T9">
            <v>20</v>
          </cell>
          <cell r="U9">
            <v>21</v>
          </cell>
          <cell r="V9">
            <v>22</v>
          </cell>
        </row>
        <row r="10">
          <cell r="S10" t="str">
            <v>Week 46</v>
          </cell>
          <cell r="T10">
            <v>23</v>
          </cell>
          <cell r="U10">
            <v>24</v>
          </cell>
          <cell r="V10">
            <v>25</v>
          </cell>
        </row>
        <row r="11">
          <cell r="S11" t="str">
            <v>Week 47</v>
          </cell>
          <cell r="T11">
            <v>26</v>
          </cell>
          <cell r="U11">
            <v>27</v>
          </cell>
          <cell r="V11">
            <v>28</v>
          </cell>
        </row>
        <row r="12">
          <cell r="S12" t="str">
            <v>Week 48</v>
          </cell>
          <cell r="T12">
            <v>29</v>
          </cell>
          <cell r="U12">
            <v>30</v>
          </cell>
          <cell r="V12">
            <v>31</v>
          </cell>
        </row>
        <row r="13">
          <cell r="S13" t="str">
            <v>Week 49</v>
          </cell>
          <cell r="T13">
            <v>32</v>
          </cell>
          <cell r="U13">
            <v>33</v>
          </cell>
          <cell r="V13">
            <v>34</v>
          </cell>
        </row>
        <row r="14">
          <cell r="S14" t="str">
            <v>Week 50</v>
          </cell>
          <cell r="T14">
            <v>35</v>
          </cell>
          <cell r="U14">
            <v>36</v>
          </cell>
          <cell r="V14">
            <v>37</v>
          </cell>
        </row>
        <row r="15">
          <cell r="S15" t="str">
            <v>Week 51</v>
          </cell>
          <cell r="T15">
            <v>38</v>
          </cell>
          <cell r="U15">
            <v>39</v>
          </cell>
          <cell r="V15">
            <v>40</v>
          </cell>
        </row>
        <row r="16">
          <cell r="S16" t="str">
            <v>Week 52</v>
          </cell>
          <cell r="T16">
            <v>41</v>
          </cell>
          <cell r="U16">
            <v>42</v>
          </cell>
          <cell r="V16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S-189M"/>
      <sheetName val="09to10 (2)"/>
      <sheetName val="09to10"/>
      <sheetName val="984"/>
      <sheetName val="961"/>
      <sheetName val="493"/>
      <sheetName val="1276"/>
      <sheetName val="726"/>
      <sheetName val="225"/>
      <sheetName val="840"/>
      <sheetName val="Sheet2"/>
      <sheetName val="Sheet3"/>
      <sheetName val="Aggregate"/>
      <sheetName val="Projections"/>
      <sheetName val="Summary"/>
      <sheetName val="Corrected"/>
    </sheetNames>
    <sheetDataSet>
      <sheetData sheetId="14">
        <row r="6">
          <cell r="O6" t="str">
            <v>Current Month</v>
          </cell>
          <cell r="P6">
            <v>3</v>
          </cell>
          <cell r="Q6">
            <v>4</v>
          </cell>
        </row>
        <row r="7">
          <cell r="O7" t="str">
            <v>Previous Month</v>
          </cell>
          <cell r="P7">
            <v>5</v>
          </cell>
          <cell r="Q7">
            <v>6</v>
          </cell>
        </row>
        <row r="8">
          <cell r="O8" t="str">
            <v>2 Month Prev</v>
          </cell>
          <cell r="P8">
            <v>7</v>
          </cell>
          <cell r="Q8">
            <v>8</v>
          </cell>
        </row>
        <row r="9">
          <cell r="O9" t="str">
            <v>3 Month Prev</v>
          </cell>
          <cell r="P9">
            <v>9</v>
          </cell>
          <cell r="Q9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S-119-M"/>
      <sheetName val="Video Products"/>
      <sheetName val="Audio Products"/>
      <sheetName val="Camcorder Products"/>
      <sheetName val="MS-136-M"/>
      <sheetName val="MS-189M"/>
      <sheetName val="MS-113-W"/>
      <sheetName val="MS-176-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="90" zoomScaleNormal="90" zoomScalePageLayoutView="0" workbookViewId="0" topLeftCell="A1">
      <selection activeCell="E7" sqref="E7"/>
    </sheetView>
  </sheetViews>
  <sheetFormatPr defaultColWidth="9.140625" defaultRowHeight="15.75" customHeight="1"/>
  <cols>
    <col min="1" max="1" width="5.57421875" style="6" customWidth="1"/>
    <col min="2" max="2" width="75.57421875" style="20" customWidth="1"/>
    <col min="3" max="3" width="10.57421875" style="15" customWidth="1"/>
    <col min="4" max="5" width="15.57421875" style="15" customWidth="1"/>
    <col min="6" max="6" width="6.140625" style="4" customWidth="1"/>
    <col min="7" max="16384" width="9.140625" style="4" customWidth="1"/>
  </cols>
  <sheetData>
    <row r="1" ht="66" customHeight="1"/>
    <row r="2" spans="1:5" ht="15.75" customHeight="1">
      <c r="A2" s="1" t="s">
        <v>28</v>
      </c>
      <c r="B2" s="2"/>
      <c r="C2" s="3"/>
      <c r="D2" s="3"/>
      <c r="E2" s="3"/>
    </row>
    <row r="3" spans="1:5" ht="15.75" customHeight="1">
      <c r="A3" s="1" t="s">
        <v>27</v>
      </c>
      <c r="B3" s="2"/>
      <c r="C3" s="3"/>
      <c r="D3" s="3"/>
      <c r="E3" s="3"/>
    </row>
    <row r="4" spans="1:5" s="5" customFormat="1" ht="15.75" customHeight="1">
      <c r="A4" s="1" t="s">
        <v>29</v>
      </c>
      <c r="B4" s="2"/>
      <c r="C4" s="3"/>
      <c r="D4" s="3"/>
      <c r="E4" s="3"/>
    </row>
    <row r="5" spans="1:5" s="5" customFormat="1" ht="15.75" customHeight="1">
      <c r="A5" s="1"/>
      <c r="B5" s="1"/>
      <c r="C5" s="1"/>
      <c r="D5" s="1"/>
      <c r="E5" s="1"/>
    </row>
    <row r="6" spans="2:5" ht="15.75" customHeight="1">
      <c r="B6" s="7"/>
      <c r="C6" s="8"/>
      <c r="D6" s="9"/>
      <c r="E6" s="4"/>
    </row>
    <row r="7" spans="1:5" ht="15.75" customHeight="1">
      <c r="A7" s="7"/>
      <c r="B7" s="10" t="s">
        <v>0</v>
      </c>
      <c r="C7" s="11"/>
      <c r="D7" s="12" t="s">
        <v>1</v>
      </c>
      <c r="E7" s="13"/>
    </row>
    <row r="8" spans="1:5" ht="15.75" customHeight="1" thickBot="1">
      <c r="A8" s="43" t="s">
        <v>2</v>
      </c>
      <c r="B8" s="44" t="s">
        <v>3</v>
      </c>
      <c r="C8" s="42"/>
      <c r="D8" s="42" t="s">
        <v>4</v>
      </c>
      <c r="E8" s="42" t="s">
        <v>5</v>
      </c>
    </row>
    <row r="9" spans="1:7" ht="15.75" customHeight="1">
      <c r="A9" s="37"/>
      <c r="B9" s="38"/>
      <c r="C9" s="41"/>
      <c r="D9" s="41"/>
      <c r="E9" s="41"/>
      <c r="G9" s="22" t="s">
        <v>9</v>
      </c>
    </row>
    <row r="10" spans="1:9" ht="15.75" customHeight="1">
      <c r="A10" s="45">
        <v>1</v>
      </c>
      <c r="B10" s="39" t="s">
        <v>8</v>
      </c>
      <c r="C10" s="14"/>
      <c r="D10" s="32"/>
      <c r="E10" s="32"/>
      <c r="G10" s="21">
        <f>IF(MAX(D11:D19)&gt;D10,"error","")</f>
      </c>
      <c r="H10" s="21">
        <f>IF(MAX(E11:E19)&gt;E10,"error","")</f>
      </c>
      <c r="I10" s="4" t="s">
        <v>51</v>
      </c>
    </row>
    <row r="11" spans="1:9" ht="15.75" customHeight="1">
      <c r="A11" s="46">
        <f>A10+1</f>
        <v>2</v>
      </c>
      <c r="B11" s="47" t="s">
        <v>6</v>
      </c>
      <c r="C11" s="14"/>
      <c r="D11" s="33"/>
      <c r="E11" s="33"/>
      <c r="G11" s="21">
        <f>IF(SUM(D15:D19)=D10,"","error")</f>
      </c>
      <c r="H11" s="21">
        <f>IF(SUM(E15:E19)=E10,"","error")</f>
      </c>
      <c r="I11" s="4" t="s">
        <v>52</v>
      </c>
    </row>
    <row r="12" spans="1:9" ht="15.75" customHeight="1">
      <c r="A12" s="46">
        <f aca="true" t="shared" si="0" ref="A12:A36">A11+1</f>
        <v>3</v>
      </c>
      <c r="B12" s="47" t="s">
        <v>24</v>
      </c>
      <c r="C12" s="3"/>
      <c r="D12" s="33"/>
      <c r="E12" s="33"/>
      <c r="G12" s="21">
        <f>IF(MAX(D21:D28)&gt;D20,"error","")</f>
      </c>
      <c r="H12" s="21">
        <f>IF(MAX(E21:E28)&gt;E20,"error","")</f>
      </c>
      <c r="I12" s="4" t="s">
        <v>53</v>
      </c>
    </row>
    <row r="13" spans="1:9" ht="15.75" customHeight="1">
      <c r="A13" s="46">
        <f t="shared" si="0"/>
        <v>4</v>
      </c>
      <c r="B13" s="47" t="s">
        <v>25</v>
      </c>
      <c r="C13" s="3"/>
      <c r="D13" s="33"/>
      <c r="E13" s="33"/>
      <c r="G13" s="21">
        <f>IF(SUM(D25:D28)=D20,"","error")</f>
      </c>
      <c r="H13" s="21">
        <f>IF(SUM(E25:E28)=E20,"","error")</f>
      </c>
      <c r="I13" s="4" t="s">
        <v>54</v>
      </c>
    </row>
    <row r="14" spans="1:9" ht="15.75" customHeight="1">
      <c r="A14" s="46">
        <f t="shared" si="0"/>
        <v>5</v>
      </c>
      <c r="B14" s="47" t="s">
        <v>17</v>
      </c>
      <c r="C14" s="34"/>
      <c r="D14" s="35"/>
      <c r="E14" s="35"/>
      <c r="F14" s="36"/>
      <c r="G14" s="21">
        <f>IF(SUM(D30:D33)=D29,"","error")</f>
      </c>
      <c r="H14" s="21">
        <f>IF(SUM(E30:E33)=E29,"","error")</f>
      </c>
      <c r="I14" s="4" t="s">
        <v>55</v>
      </c>
    </row>
    <row r="15" spans="1:9" ht="15.75" customHeight="1">
      <c r="A15" s="46">
        <f t="shared" si="0"/>
        <v>6</v>
      </c>
      <c r="B15" s="47" t="s">
        <v>33</v>
      </c>
      <c r="C15" s="3"/>
      <c r="D15" s="33"/>
      <c r="E15" s="33"/>
      <c r="G15" s="21">
        <f>IF(SUM(D10,D20,D29,D34,D35)=D36,"","error")</f>
      </c>
      <c r="H15" s="21">
        <f>IF(SUM(E10,E20,E29,E34,E35)=E36,"","error")</f>
      </c>
      <c r="I15" s="4" t="s">
        <v>56</v>
      </c>
    </row>
    <row r="16" spans="1:5" ht="15.75" customHeight="1">
      <c r="A16" s="46">
        <f t="shared" si="0"/>
        <v>7</v>
      </c>
      <c r="B16" s="47" t="s">
        <v>34</v>
      </c>
      <c r="D16" s="33"/>
      <c r="E16" s="33"/>
    </row>
    <row r="17" spans="1:5" ht="15.75" customHeight="1">
      <c r="A17" s="46">
        <f t="shared" si="0"/>
        <v>8</v>
      </c>
      <c r="B17" s="47" t="s">
        <v>35</v>
      </c>
      <c r="C17" s="16"/>
      <c r="D17" s="33"/>
      <c r="E17" s="33"/>
    </row>
    <row r="18" spans="1:5" ht="15.75" customHeight="1">
      <c r="A18" s="46">
        <f t="shared" si="0"/>
        <v>9</v>
      </c>
      <c r="B18" s="47" t="s">
        <v>36</v>
      </c>
      <c r="D18" s="33"/>
      <c r="E18" s="33"/>
    </row>
    <row r="19" spans="1:5" ht="15.75" customHeight="1">
      <c r="A19" s="46">
        <f t="shared" si="0"/>
        <v>10</v>
      </c>
      <c r="B19" s="48" t="s">
        <v>37</v>
      </c>
      <c r="D19" s="33"/>
      <c r="E19" s="33"/>
    </row>
    <row r="20" spans="1:5" ht="15.75" customHeight="1">
      <c r="A20" s="46">
        <f t="shared" si="0"/>
        <v>11</v>
      </c>
      <c r="B20" s="39" t="s">
        <v>57</v>
      </c>
      <c r="D20" s="32"/>
      <c r="E20" s="32"/>
    </row>
    <row r="21" spans="1:5" ht="15.75" customHeight="1">
      <c r="A21" s="46">
        <f t="shared" si="0"/>
        <v>12</v>
      </c>
      <c r="B21" s="49" t="s">
        <v>38</v>
      </c>
      <c r="D21" s="33"/>
      <c r="E21" s="33"/>
    </row>
    <row r="22" spans="1:5" ht="15.75" customHeight="1">
      <c r="A22" s="46">
        <f t="shared" si="0"/>
        <v>13</v>
      </c>
      <c r="B22" s="49" t="s">
        <v>39</v>
      </c>
      <c r="D22" s="33"/>
      <c r="E22" s="33"/>
    </row>
    <row r="23" spans="1:5" ht="15.75" customHeight="1">
      <c r="A23" s="46">
        <f t="shared" si="0"/>
        <v>14</v>
      </c>
      <c r="B23" s="49" t="s">
        <v>40</v>
      </c>
      <c r="D23" s="33"/>
      <c r="E23" s="33"/>
    </row>
    <row r="24" spans="1:5" ht="15.75" customHeight="1">
      <c r="A24" s="46">
        <f t="shared" si="0"/>
        <v>15</v>
      </c>
      <c r="B24" s="49" t="s">
        <v>41</v>
      </c>
      <c r="D24" s="33"/>
      <c r="E24" s="33"/>
    </row>
    <row r="25" spans="1:5" ht="15.75" customHeight="1">
      <c r="A25" s="46">
        <f t="shared" si="0"/>
        <v>16</v>
      </c>
      <c r="B25" s="49" t="s">
        <v>42</v>
      </c>
      <c r="D25" s="33"/>
      <c r="E25" s="33"/>
    </row>
    <row r="26" spans="1:5" ht="15.75" customHeight="1">
      <c r="A26" s="46">
        <f t="shared" si="0"/>
        <v>17</v>
      </c>
      <c r="B26" s="49" t="s">
        <v>43</v>
      </c>
      <c r="D26" s="33"/>
      <c r="E26" s="33"/>
    </row>
    <row r="27" spans="1:5" ht="15.75" customHeight="1">
      <c r="A27" s="46">
        <f t="shared" si="0"/>
        <v>18</v>
      </c>
      <c r="B27" s="49" t="s">
        <v>44</v>
      </c>
      <c r="D27" s="33"/>
      <c r="E27" s="33"/>
    </row>
    <row r="28" spans="1:5" ht="15.75" customHeight="1">
      <c r="A28" s="46">
        <f t="shared" si="0"/>
        <v>19</v>
      </c>
      <c r="B28" s="49" t="s">
        <v>45</v>
      </c>
      <c r="D28" s="33"/>
      <c r="E28" s="33"/>
    </row>
    <row r="29" spans="1:5" ht="15.75" customHeight="1">
      <c r="A29" s="46">
        <f t="shared" si="0"/>
        <v>20</v>
      </c>
      <c r="B29" s="39" t="s">
        <v>30</v>
      </c>
      <c r="D29" s="32"/>
      <c r="E29" s="32"/>
    </row>
    <row r="30" spans="1:5" ht="15.75" customHeight="1">
      <c r="A30" s="46">
        <f t="shared" si="0"/>
        <v>21</v>
      </c>
      <c r="B30" s="49" t="s">
        <v>46</v>
      </c>
      <c r="D30" s="33"/>
      <c r="E30" s="33"/>
    </row>
    <row r="31" spans="1:5" ht="15.75" customHeight="1">
      <c r="A31" s="46">
        <f t="shared" si="0"/>
        <v>22</v>
      </c>
      <c r="B31" s="49" t="s">
        <v>47</v>
      </c>
      <c r="D31" s="33"/>
      <c r="E31" s="33"/>
    </row>
    <row r="32" spans="1:5" ht="15.75" customHeight="1">
      <c r="A32" s="46">
        <f t="shared" si="0"/>
        <v>23</v>
      </c>
      <c r="B32" s="49" t="s">
        <v>48</v>
      </c>
      <c r="D32" s="33"/>
      <c r="E32" s="33"/>
    </row>
    <row r="33" spans="1:5" ht="15.75" customHeight="1">
      <c r="A33" s="46">
        <f t="shared" si="0"/>
        <v>24</v>
      </c>
      <c r="B33" s="49" t="s">
        <v>49</v>
      </c>
      <c r="D33" s="33"/>
      <c r="E33" s="33"/>
    </row>
    <row r="34" spans="1:5" ht="15.75" customHeight="1">
      <c r="A34" s="46">
        <f t="shared" si="0"/>
        <v>25</v>
      </c>
      <c r="B34" s="40" t="s">
        <v>31</v>
      </c>
      <c r="D34" s="32"/>
      <c r="E34" s="32"/>
    </row>
    <row r="35" spans="1:5" ht="15.75" customHeight="1">
      <c r="A35" s="46">
        <f t="shared" si="0"/>
        <v>26</v>
      </c>
      <c r="B35" s="40" t="s">
        <v>32</v>
      </c>
      <c r="D35" s="32"/>
      <c r="E35" s="32"/>
    </row>
    <row r="36" spans="1:5" ht="15.75" customHeight="1">
      <c r="A36" s="46">
        <f t="shared" si="0"/>
        <v>27</v>
      </c>
      <c r="B36" s="40" t="s">
        <v>50</v>
      </c>
      <c r="D36" s="32">
        <f>SUM(D10,D20,D29,D34,D35)</f>
        <v>0</v>
      </c>
      <c r="E36" s="32">
        <f>SUM(E10,E20,E29,E34,E35)</f>
        <v>0</v>
      </c>
    </row>
    <row r="37" ht="15.75" customHeight="1">
      <c r="B37" s="4"/>
    </row>
    <row r="38" spans="1:4" ht="15.75" customHeight="1">
      <c r="A38" s="53" t="s">
        <v>67</v>
      </c>
      <c r="B38" s="54" t="s">
        <v>68</v>
      </c>
      <c r="C38" s="55"/>
      <c r="D38" s="55"/>
    </row>
    <row r="39" spans="1:4" ht="15.75" customHeight="1">
      <c r="A39" s="53" t="s">
        <v>67</v>
      </c>
      <c r="B39" s="54" t="s">
        <v>69</v>
      </c>
      <c r="C39" s="55"/>
      <c r="D39" s="55"/>
    </row>
    <row r="40" spans="1:4" ht="15.75" customHeight="1">
      <c r="A40" s="53" t="s">
        <v>67</v>
      </c>
      <c r="B40" s="54" t="s">
        <v>70</v>
      </c>
      <c r="C40" s="55"/>
      <c r="D40" s="55"/>
    </row>
    <row r="41" spans="1:4" ht="15.75" customHeight="1">
      <c r="A41" s="53"/>
      <c r="B41" s="54" t="s">
        <v>71</v>
      </c>
      <c r="C41" s="55"/>
      <c r="D41" s="55"/>
    </row>
    <row r="42" spans="1:4" ht="15.75" customHeight="1">
      <c r="A42" s="53" t="s">
        <v>67</v>
      </c>
      <c r="B42" s="54" t="s">
        <v>72</v>
      </c>
      <c r="C42" s="55"/>
      <c r="D42" s="55"/>
    </row>
    <row r="43" spans="1:4" ht="15.75" customHeight="1">
      <c r="A43" s="56"/>
      <c r="B43" s="54" t="s">
        <v>73</v>
      </c>
      <c r="C43" s="55"/>
      <c r="D43" s="55"/>
    </row>
    <row r="44" ht="15.75" customHeight="1">
      <c r="B44" s="4"/>
    </row>
    <row r="45" spans="1:5" ht="15.75" customHeight="1">
      <c r="A45" s="17" t="s">
        <v>26</v>
      </c>
      <c r="B45" s="2"/>
      <c r="C45" s="3"/>
      <c r="D45" s="3"/>
      <c r="E45" s="3"/>
    </row>
    <row r="46" spans="1:5" ht="15.75" customHeight="1">
      <c r="A46" s="18" t="s">
        <v>58</v>
      </c>
      <c r="B46" s="2"/>
      <c r="C46" s="3"/>
      <c r="D46" s="3"/>
      <c r="E46" s="3"/>
    </row>
    <row r="47" spans="2:5" ht="15.75" customHeight="1">
      <c r="B47" s="2"/>
      <c r="C47" s="3"/>
      <c r="D47" s="3"/>
      <c r="E47" s="3"/>
    </row>
    <row r="48" spans="1:5" ht="15.75" customHeight="1">
      <c r="A48" s="19" t="s">
        <v>7</v>
      </c>
      <c r="B48" s="17"/>
      <c r="C48" s="3"/>
      <c r="D48" s="3"/>
      <c r="E48" s="3"/>
    </row>
  </sheetData>
  <sheetProtection/>
  <dataValidations count="1">
    <dataValidation showInputMessage="1" showErrorMessage="1" prompt="[Month]&#10;" sqref="E6"/>
  </dataValidations>
  <printOptions horizontalCentered="1" verticalCentered="1"/>
  <pageMargins left="0.75" right="0.75" top="1" bottom="1" header="0.5" footer="0.5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</cols>
  <sheetData>
    <row r="2" ht="14.25">
      <c r="A2" s="29" t="s">
        <v>59</v>
      </c>
    </row>
    <row r="4" ht="14.25">
      <c r="B4" t="s">
        <v>60</v>
      </c>
    </row>
    <row r="5" ht="14.25">
      <c r="B5" t="s">
        <v>61</v>
      </c>
    </row>
    <row r="6" ht="14.25">
      <c r="B6" t="s">
        <v>62</v>
      </c>
    </row>
    <row r="7" ht="14.25">
      <c r="B7" t="s">
        <v>63</v>
      </c>
    </row>
    <row r="8" spans="1:8" ht="14.25">
      <c r="A8" s="50"/>
      <c r="B8" s="51">
        <v>12</v>
      </c>
      <c r="C8" s="52" t="s">
        <v>38</v>
      </c>
      <c r="D8" s="50"/>
      <c r="E8" s="50"/>
      <c r="F8" s="50"/>
      <c r="G8" s="50"/>
      <c r="H8" s="50"/>
    </row>
    <row r="9" spans="1:8" ht="14.25">
      <c r="A9" s="50"/>
      <c r="B9" s="51">
        <v>13</v>
      </c>
      <c r="C9" s="52" t="s">
        <v>39</v>
      </c>
      <c r="D9" s="50"/>
      <c r="E9" s="50"/>
      <c r="F9" s="50"/>
      <c r="G9" s="50"/>
      <c r="H9" s="50"/>
    </row>
    <row r="10" spans="1:8" ht="14.25">
      <c r="A10" s="50"/>
      <c r="B10" s="51">
        <v>14</v>
      </c>
      <c r="C10" s="52" t="s">
        <v>40</v>
      </c>
      <c r="D10" s="50"/>
      <c r="E10" s="50"/>
      <c r="F10" s="50"/>
      <c r="G10" s="50"/>
      <c r="H10" s="50"/>
    </row>
    <row r="11" spans="1:8" ht="14.25">
      <c r="A11" s="50"/>
      <c r="B11" s="51">
        <v>15</v>
      </c>
      <c r="C11" s="52" t="s">
        <v>41</v>
      </c>
      <c r="D11" s="50"/>
      <c r="E11" s="50"/>
      <c r="F11" s="50"/>
      <c r="G11" s="50"/>
      <c r="H11" s="50"/>
    </row>
    <row r="12" spans="1:8" ht="14.25">
      <c r="A12" s="50"/>
      <c r="B12" s="51">
        <v>21</v>
      </c>
      <c r="C12" s="52" t="s">
        <v>46</v>
      </c>
      <c r="D12" s="50"/>
      <c r="E12" s="50"/>
      <c r="F12" s="50"/>
      <c r="G12" s="50"/>
      <c r="H12" s="50"/>
    </row>
    <row r="13" spans="1:8" ht="14.25">
      <c r="A13" s="50"/>
      <c r="B13" s="51">
        <v>22</v>
      </c>
      <c r="C13" s="52" t="s">
        <v>47</v>
      </c>
      <c r="D13" s="50"/>
      <c r="E13" s="50"/>
      <c r="F13" s="50"/>
      <c r="G13" s="50"/>
      <c r="H13" s="50"/>
    </row>
    <row r="14" spans="1:8" ht="14.25">
      <c r="A14" s="50"/>
      <c r="B14" s="51">
        <v>23</v>
      </c>
      <c r="C14" s="52" t="s">
        <v>48</v>
      </c>
      <c r="D14" s="50"/>
      <c r="E14" s="50"/>
      <c r="F14" s="50"/>
      <c r="G14" s="50"/>
      <c r="H14" s="50"/>
    </row>
    <row r="15" spans="1:8" ht="14.25">
      <c r="A15" s="50"/>
      <c r="B15" s="51">
        <v>24</v>
      </c>
      <c r="C15" s="52" t="s">
        <v>49</v>
      </c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140625" style="0" bestFit="1" customWidth="1"/>
    <col min="2" max="2" width="59.00390625" style="0" customWidth="1"/>
    <col min="3" max="3" width="26.421875" style="0" bestFit="1" customWidth="1"/>
  </cols>
  <sheetData>
    <row r="1" spans="1:3" ht="14.25">
      <c r="A1" s="29" t="s">
        <v>18</v>
      </c>
      <c r="B1" s="29" t="s">
        <v>19</v>
      </c>
      <c r="C1" s="30" t="s">
        <v>20</v>
      </c>
    </row>
    <row r="2" spans="1:2" ht="14.25">
      <c r="A2">
        <v>1</v>
      </c>
      <c r="B2" t="s">
        <v>8</v>
      </c>
    </row>
    <row r="3" spans="1:2" ht="14.25">
      <c r="A3">
        <v>2</v>
      </c>
      <c r="B3" t="s">
        <v>6</v>
      </c>
    </row>
    <row r="4" spans="1:3" ht="14.25">
      <c r="A4">
        <v>3</v>
      </c>
      <c r="B4" t="s">
        <v>24</v>
      </c>
      <c r="C4" t="s">
        <v>21</v>
      </c>
    </row>
    <row r="5" spans="1:3" ht="14.25">
      <c r="A5">
        <v>4</v>
      </c>
      <c r="B5" t="s">
        <v>25</v>
      </c>
      <c r="C5" s="50" t="s">
        <v>22</v>
      </c>
    </row>
    <row r="6" spans="1:3" ht="14.25">
      <c r="A6">
        <v>5</v>
      </c>
      <c r="B6" t="s">
        <v>17</v>
      </c>
      <c r="C6" t="s">
        <v>23</v>
      </c>
    </row>
    <row r="7" spans="1:2" ht="14.25">
      <c r="A7">
        <v>6</v>
      </c>
      <c r="B7" t="s">
        <v>33</v>
      </c>
    </row>
    <row r="8" spans="1:2" ht="14.25">
      <c r="A8">
        <v>7</v>
      </c>
      <c r="B8" t="s">
        <v>34</v>
      </c>
    </row>
    <row r="9" spans="1:2" ht="14.25">
      <c r="A9">
        <v>8</v>
      </c>
      <c r="B9" t="s">
        <v>35</v>
      </c>
    </row>
    <row r="10" spans="1:2" ht="14.25">
      <c r="A10">
        <v>9</v>
      </c>
      <c r="B10" t="s">
        <v>36</v>
      </c>
    </row>
    <row r="11" spans="1:2" ht="14.25">
      <c r="A11">
        <v>10</v>
      </c>
      <c r="B11" t="s">
        <v>37</v>
      </c>
    </row>
    <row r="12" spans="1:2" ht="14.25">
      <c r="A12">
        <v>11</v>
      </c>
      <c r="B12" t="s">
        <v>57</v>
      </c>
    </row>
    <row r="13" spans="1:2" ht="14.25">
      <c r="A13">
        <v>12</v>
      </c>
      <c r="B13" t="s">
        <v>38</v>
      </c>
    </row>
    <row r="14" spans="1:2" ht="14.25">
      <c r="A14">
        <v>13</v>
      </c>
      <c r="B14" t="s">
        <v>39</v>
      </c>
    </row>
    <row r="15" spans="1:2" ht="14.25">
      <c r="A15">
        <v>14</v>
      </c>
      <c r="B15" t="s">
        <v>40</v>
      </c>
    </row>
    <row r="16" spans="1:3" ht="14.25">
      <c r="A16">
        <v>15</v>
      </c>
      <c r="B16" t="s">
        <v>41</v>
      </c>
      <c r="C16" s="31"/>
    </row>
    <row r="17" spans="1:2" ht="14.25">
      <c r="A17">
        <v>16</v>
      </c>
      <c r="B17" t="s">
        <v>42</v>
      </c>
    </row>
    <row r="18" spans="1:2" ht="14.25">
      <c r="A18">
        <v>17</v>
      </c>
      <c r="B18" t="s">
        <v>43</v>
      </c>
    </row>
    <row r="19" spans="1:2" ht="14.25">
      <c r="A19">
        <v>18</v>
      </c>
      <c r="B19" t="s">
        <v>44</v>
      </c>
    </row>
    <row r="20" spans="1:2" ht="14.25">
      <c r="A20">
        <v>19</v>
      </c>
      <c r="B20" t="s">
        <v>45</v>
      </c>
    </row>
    <row r="21" spans="1:3" ht="14.25">
      <c r="A21">
        <v>20</v>
      </c>
      <c r="B21" t="s">
        <v>30</v>
      </c>
      <c r="C21" t="s">
        <v>66</v>
      </c>
    </row>
    <row r="22" spans="1:2" ht="14.25">
      <c r="A22">
        <v>21</v>
      </c>
      <c r="B22" t="s">
        <v>46</v>
      </c>
    </row>
    <row r="23" spans="1:2" ht="14.25">
      <c r="A23">
        <v>22</v>
      </c>
      <c r="B23" t="s">
        <v>47</v>
      </c>
    </row>
    <row r="24" spans="1:2" ht="14.25">
      <c r="A24">
        <v>23</v>
      </c>
      <c r="B24" t="s">
        <v>48</v>
      </c>
    </row>
    <row r="25" spans="1:2" ht="14.25">
      <c r="A25">
        <v>24</v>
      </c>
      <c r="B25" t="s">
        <v>49</v>
      </c>
    </row>
    <row r="26" spans="1:3" ht="14.25">
      <c r="A26">
        <v>25</v>
      </c>
      <c r="B26" t="s">
        <v>31</v>
      </c>
      <c r="C26" t="s">
        <v>65</v>
      </c>
    </row>
    <row r="27" spans="1:3" ht="14.25">
      <c r="A27">
        <v>26</v>
      </c>
      <c r="B27" t="s">
        <v>32</v>
      </c>
      <c r="C27" t="s">
        <v>64</v>
      </c>
    </row>
    <row r="28" spans="1:2" ht="14.25">
      <c r="A28">
        <v>27</v>
      </c>
      <c r="B28" t="s">
        <v>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8.57421875" style="0" bestFit="1" customWidth="1"/>
    <col min="2" max="2" width="5.00390625" style="0" bestFit="1" customWidth="1"/>
    <col min="3" max="3" width="76.421875" style="0" bestFit="1" customWidth="1"/>
    <col min="4" max="4" width="16.8515625" style="0" bestFit="1" customWidth="1"/>
    <col min="5" max="5" width="18.8515625" style="0" bestFit="1" customWidth="1"/>
    <col min="6" max="6" width="9.421875" style="27" bestFit="1" customWidth="1"/>
  </cols>
  <sheetData>
    <row r="1" spans="1:6" ht="15" thickBot="1">
      <c r="A1" s="23" t="s">
        <v>10</v>
      </c>
      <c r="B1" s="24" t="s">
        <v>2</v>
      </c>
      <c r="C1" s="23" t="s">
        <v>11</v>
      </c>
      <c r="D1" s="23" t="s">
        <v>12</v>
      </c>
      <c r="E1" s="25" t="s">
        <v>13</v>
      </c>
      <c r="F1" s="24" t="s">
        <v>14</v>
      </c>
    </row>
    <row r="2" spans="1:6" ht="14.25">
      <c r="A2" s="26" t="s">
        <v>15</v>
      </c>
      <c r="B2" s="27">
        <v>1</v>
      </c>
      <c r="C2" t="str">
        <f>VLOOKUP(B2,'MS-189M'!$A$10:$E$36,2,FALSE)</f>
        <v>TOTAL DIGITAL STILL CAMERAS (Point and Shoot only)</v>
      </c>
      <c r="D2">
        <f>VLOOKUP(B2,'MS-189M'!$A$10:$E$36,4,FALSE)</f>
        <v>0</v>
      </c>
      <c r="E2">
        <f>VLOOKUP(B2,'MS-189M'!$A$10:$E$36,5,FALSE)</f>
        <v>0</v>
      </c>
      <c r="F2" s="28" t="s">
        <v>16</v>
      </c>
    </row>
    <row r="3" spans="1:6" ht="14.25">
      <c r="A3" s="26" t="s">
        <v>15</v>
      </c>
      <c r="B3" s="27">
        <v>2</v>
      </c>
      <c r="C3" t="str">
        <f>VLOOKUP(B3,'MS-189M'!$A$10:$E$36,2,FALSE)</f>
        <v># in line 1 with 10x and over optical fixed lens</v>
      </c>
      <c r="D3">
        <f>VLOOKUP(B3,'MS-189M'!$A$10:$E$36,4,FALSE)</f>
        <v>0</v>
      </c>
      <c r="E3">
        <f>VLOOKUP(B3,'MS-189M'!$A$10:$E$36,5,FALSE)</f>
        <v>0</v>
      </c>
      <c r="F3" s="28" t="s">
        <v>16</v>
      </c>
    </row>
    <row r="4" spans="1:6" ht="14.25">
      <c r="A4" s="26" t="s">
        <v>15</v>
      </c>
      <c r="B4" s="27">
        <v>3</v>
      </c>
      <c r="C4" t="str">
        <f>VLOOKUP(B4,'MS-189M'!$A$10:$E$36,2,FALSE)</f>
        <v># in line 1 with LVF (Live Viewfinder)</v>
      </c>
      <c r="D4">
        <f>VLOOKUP(B4,'MS-189M'!$A$10:$E$36,4,FALSE)</f>
        <v>0</v>
      </c>
      <c r="E4">
        <f>VLOOKUP(B4,'MS-189M'!$A$10:$E$36,5,FALSE)</f>
        <v>0</v>
      </c>
      <c r="F4" s="28" t="s">
        <v>16</v>
      </c>
    </row>
    <row r="5" spans="1:6" ht="14.25">
      <c r="A5" s="26" t="s">
        <v>15</v>
      </c>
      <c r="B5" s="27">
        <v>4</v>
      </c>
      <c r="C5" t="str">
        <f>VLOOKUP(B5,'MS-189M'!$A$10:$E$36,2,FALSE)</f>
        <v># in line 1 with Articulating/Tilt Screen</v>
      </c>
      <c r="D5">
        <f>VLOOKUP(B5,'MS-189M'!$A$10:$E$36,4,FALSE)</f>
        <v>0</v>
      </c>
      <c r="E5">
        <f>VLOOKUP(B5,'MS-189M'!$A$10:$E$36,5,FALSE)</f>
        <v>0</v>
      </c>
      <c r="F5" s="28" t="s">
        <v>16</v>
      </c>
    </row>
    <row r="6" spans="1:6" ht="14.25">
      <c r="A6" s="26" t="s">
        <v>15</v>
      </c>
      <c r="B6" s="27">
        <v>5</v>
      </c>
      <c r="C6" t="str">
        <f>VLOOKUP(B6,'MS-189M'!$A$10:$E$36,2,FALSE)</f>
        <v># in line 1 that are Tough Cameras</v>
      </c>
      <c r="D6">
        <f>VLOOKUP(B6,'MS-189M'!$A$10:$E$36,4,FALSE)</f>
        <v>0</v>
      </c>
      <c r="E6">
        <f>VLOOKUP(B6,'MS-189M'!$A$10:$E$36,5,FALSE)</f>
        <v>0</v>
      </c>
      <c r="F6" s="28" t="s">
        <v>16</v>
      </c>
    </row>
    <row r="7" spans="1:6" ht="14.25">
      <c r="A7" s="26" t="s">
        <v>15</v>
      </c>
      <c r="B7" s="27">
        <v>6</v>
      </c>
      <c r="C7" t="str">
        <f>VLOOKUP(B7,'MS-189M'!$A$10:$E$36,2,FALSE)</f>
        <v># in line 1 Under $99**</v>
      </c>
      <c r="D7">
        <f>VLOOKUP(B7,'MS-189M'!$A$10:$E$36,4,FALSE)</f>
        <v>0</v>
      </c>
      <c r="E7">
        <f>VLOOKUP(B7,'MS-189M'!$A$10:$E$36,5,FALSE)</f>
        <v>0</v>
      </c>
      <c r="F7" s="28" t="s">
        <v>16</v>
      </c>
    </row>
    <row r="8" spans="1:6" ht="14.25">
      <c r="A8" s="26" t="s">
        <v>15</v>
      </c>
      <c r="B8" s="27">
        <v>7</v>
      </c>
      <c r="C8" t="str">
        <f>VLOOKUP(B8,'MS-189M'!$A$10:$E$36,2,FALSE)</f>
        <v># in line 1 $100 - $199**</v>
      </c>
      <c r="D8">
        <f>VLOOKUP(B8,'MS-189M'!$A$10:$E$36,4,FALSE)</f>
        <v>0</v>
      </c>
      <c r="E8">
        <f>VLOOKUP(B8,'MS-189M'!$A$10:$E$36,5,FALSE)</f>
        <v>0</v>
      </c>
      <c r="F8" s="28" t="s">
        <v>16</v>
      </c>
    </row>
    <row r="9" spans="1:6" ht="14.25">
      <c r="A9" s="26" t="s">
        <v>15</v>
      </c>
      <c r="B9" s="27">
        <v>8</v>
      </c>
      <c r="C9" t="str">
        <f>VLOOKUP(B9,'MS-189M'!$A$10:$E$36,2,FALSE)</f>
        <v># in line 1 $200 - $299**</v>
      </c>
      <c r="D9">
        <f>VLOOKUP(B9,'MS-189M'!$A$10:$E$36,4,FALSE)</f>
        <v>0</v>
      </c>
      <c r="E9">
        <f>VLOOKUP(B9,'MS-189M'!$A$10:$E$36,5,FALSE)</f>
        <v>0</v>
      </c>
      <c r="F9" s="28" t="s">
        <v>16</v>
      </c>
    </row>
    <row r="10" spans="1:6" ht="14.25">
      <c r="A10" s="26" t="s">
        <v>15</v>
      </c>
      <c r="B10" s="27">
        <v>9</v>
      </c>
      <c r="C10" t="str">
        <f>VLOOKUP(B10,'MS-189M'!$A$10:$E$36,2,FALSE)</f>
        <v># in line 1 $300 - $499**</v>
      </c>
      <c r="D10">
        <f>VLOOKUP(B10,'MS-189M'!$A$10:$E$36,4,FALSE)</f>
        <v>0</v>
      </c>
      <c r="E10">
        <f>VLOOKUP(B10,'MS-189M'!$A$10:$E$36,5,FALSE)</f>
        <v>0</v>
      </c>
      <c r="F10" s="28" t="s">
        <v>16</v>
      </c>
    </row>
    <row r="11" spans="1:6" ht="14.25">
      <c r="A11" s="26" t="s">
        <v>15</v>
      </c>
      <c r="B11" s="27">
        <v>10</v>
      </c>
      <c r="C11" t="str">
        <f>VLOOKUP(B11,'MS-189M'!$A$10:$E$36,2,FALSE)</f>
        <v># in line 1 $500 and above</v>
      </c>
      <c r="D11">
        <f>VLOOKUP(B11,'MS-189M'!$A$10:$E$36,4,FALSE)</f>
        <v>0</v>
      </c>
      <c r="E11">
        <f>VLOOKUP(B11,'MS-189M'!$A$10:$E$36,5,FALSE)</f>
        <v>0</v>
      </c>
      <c r="F11" s="28" t="s">
        <v>16</v>
      </c>
    </row>
    <row r="12" spans="1:6" ht="14.25">
      <c r="A12" s="26" t="s">
        <v>15</v>
      </c>
      <c r="B12" s="27">
        <v>11</v>
      </c>
      <c r="C12" t="str">
        <f>VLOOKUP(B12,'MS-189M'!$A$10:$E$36,2,FALSE)</f>
        <v>TOTAL MIRRORLESS INTERCHANGEABLE LENS CAMERAS (MILC)</v>
      </c>
      <c r="D12">
        <f>VLOOKUP(B12,'MS-189M'!$A$10:$E$36,4,FALSE)</f>
        <v>0</v>
      </c>
      <c r="E12">
        <f>VLOOKUP(B12,'MS-189M'!$A$10:$E$36,5,FALSE)</f>
        <v>0</v>
      </c>
      <c r="F12" s="28" t="s">
        <v>16</v>
      </c>
    </row>
    <row r="13" spans="1:6" ht="14.25">
      <c r="A13" s="26" t="s">
        <v>15</v>
      </c>
      <c r="B13" s="27">
        <v>12</v>
      </c>
      <c r="C13" t="str">
        <f>VLOOKUP(B13,'MS-189M'!$A$10:$E$36,2,FALSE)</f>
        <v># Line 11 with Sensor Size: 4:3</v>
      </c>
      <c r="D13">
        <f>VLOOKUP(B13,'MS-189M'!$A$10:$E$36,4,FALSE)</f>
        <v>0</v>
      </c>
      <c r="E13">
        <f>VLOOKUP(B13,'MS-189M'!$A$10:$E$36,5,FALSE)</f>
        <v>0</v>
      </c>
      <c r="F13" s="28" t="s">
        <v>16</v>
      </c>
    </row>
    <row r="14" spans="1:6" ht="14.25">
      <c r="A14" s="26" t="s">
        <v>15</v>
      </c>
      <c r="B14" s="27">
        <v>13</v>
      </c>
      <c r="C14" t="str">
        <f>VLOOKUP(B14,'MS-189M'!$A$10:$E$36,2,FALSE)</f>
        <v># Line 11 with Sensor Size: APS-C</v>
      </c>
      <c r="D14">
        <f>VLOOKUP(B14,'MS-189M'!$A$10:$E$36,4,FALSE)</f>
        <v>0</v>
      </c>
      <c r="E14">
        <f>VLOOKUP(B14,'MS-189M'!$A$10:$E$36,5,FALSE)</f>
        <v>0</v>
      </c>
      <c r="F14" s="28" t="s">
        <v>16</v>
      </c>
    </row>
    <row r="15" spans="1:6" ht="14.25">
      <c r="A15" s="26" t="s">
        <v>15</v>
      </c>
      <c r="B15" s="27">
        <v>14</v>
      </c>
      <c r="C15" t="str">
        <f>VLOOKUP(B15,'MS-189M'!$A$10:$E$36,2,FALSE)</f>
        <v># Line 11 with Sensor Size: Full Frame</v>
      </c>
      <c r="D15">
        <f>VLOOKUP(B15,'MS-189M'!$A$10:$E$36,4,FALSE)</f>
        <v>0</v>
      </c>
      <c r="E15">
        <f>VLOOKUP(B15,'MS-189M'!$A$10:$E$36,5,FALSE)</f>
        <v>0</v>
      </c>
      <c r="F15" s="28" t="s">
        <v>16</v>
      </c>
    </row>
    <row r="16" spans="1:6" ht="14.25">
      <c r="A16" s="26" t="s">
        <v>15</v>
      </c>
      <c r="B16" s="27">
        <v>15</v>
      </c>
      <c r="C16" t="str">
        <f>VLOOKUP(B16,'MS-189M'!$A$10:$E$36,2,FALSE)</f>
        <v># Line 11 with Sensor Size: Other</v>
      </c>
      <c r="D16">
        <f>VLOOKUP(B16,'MS-189M'!$A$10:$E$36,4,FALSE)</f>
        <v>0</v>
      </c>
      <c r="E16">
        <f>VLOOKUP(B16,'MS-189M'!$A$10:$E$36,5,FALSE)</f>
        <v>0</v>
      </c>
      <c r="F16" s="28" t="s">
        <v>16</v>
      </c>
    </row>
    <row r="17" spans="1:6" ht="14.25">
      <c r="A17" s="26" t="s">
        <v>15</v>
      </c>
      <c r="B17" s="27">
        <v>16</v>
      </c>
      <c r="C17" t="str">
        <f>VLOOKUP(B17,'MS-189M'!$A$10:$E$36,2,FALSE)</f>
        <v># Line 11 Under $300</v>
      </c>
      <c r="D17">
        <f>VLOOKUP(B17,'MS-189M'!$A$10:$E$36,4,FALSE)</f>
        <v>0</v>
      </c>
      <c r="E17">
        <f>VLOOKUP(B17,'MS-189M'!$A$10:$E$36,5,FALSE)</f>
        <v>0</v>
      </c>
      <c r="F17" s="28" t="s">
        <v>16</v>
      </c>
    </row>
    <row r="18" spans="1:6" ht="14.25">
      <c r="A18" s="26" t="s">
        <v>15</v>
      </c>
      <c r="B18" s="27">
        <v>17</v>
      </c>
      <c r="C18" t="str">
        <f>VLOOKUP(B18,'MS-189M'!$A$10:$E$36,2,FALSE)</f>
        <v># Line 11 $301 - $500</v>
      </c>
      <c r="D18">
        <f>VLOOKUP(B18,'MS-189M'!$A$10:$E$36,4,FALSE)</f>
        <v>0</v>
      </c>
      <c r="E18">
        <f>VLOOKUP(B18,'MS-189M'!$A$10:$E$36,5,FALSE)</f>
        <v>0</v>
      </c>
      <c r="F18" s="28" t="s">
        <v>16</v>
      </c>
    </row>
    <row r="19" spans="1:6" ht="14.25">
      <c r="A19" s="26" t="s">
        <v>15</v>
      </c>
      <c r="B19" s="27">
        <v>18</v>
      </c>
      <c r="C19" t="str">
        <f>VLOOKUP(B19,'MS-189M'!$A$10:$E$36,2,FALSE)</f>
        <v># Line 11 $501 - $700</v>
      </c>
      <c r="D19">
        <f>VLOOKUP(B19,'MS-189M'!$A$10:$E$36,4,FALSE)</f>
        <v>0</v>
      </c>
      <c r="E19">
        <f>VLOOKUP(B19,'MS-189M'!$A$10:$E$36,5,FALSE)</f>
        <v>0</v>
      </c>
      <c r="F19" s="28" t="s">
        <v>16</v>
      </c>
    </row>
    <row r="20" spans="1:6" ht="14.25">
      <c r="A20" s="26" t="s">
        <v>15</v>
      </c>
      <c r="B20" s="27">
        <v>19</v>
      </c>
      <c r="C20" t="str">
        <f>VLOOKUP(B20,'MS-189M'!$A$10:$E$36,2,FALSE)</f>
        <v># Line 11 $700 and over</v>
      </c>
      <c r="D20">
        <f>VLOOKUP(B20,'MS-189M'!$A$10:$E$36,4,FALSE)</f>
        <v>0</v>
      </c>
      <c r="E20">
        <f>VLOOKUP(B20,'MS-189M'!$A$10:$E$36,5,FALSE)</f>
        <v>0</v>
      </c>
      <c r="F20" s="28" t="s">
        <v>16</v>
      </c>
    </row>
    <row r="21" spans="1:6" ht="14.25">
      <c r="A21" s="26" t="s">
        <v>15</v>
      </c>
      <c r="B21" s="27">
        <v>20</v>
      </c>
      <c r="C21" t="str">
        <f>VLOOKUP(B21,'MS-189M'!$A$10:$E$36,2,FALSE)</f>
        <v>TOTAL DSLR CAMERAS</v>
      </c>
      <c r="D21">
        <f>VLOOKUP(B21,'MS-189M'!$A$10:$E$36,4,FALSE)</f>
        <v>0</v>
      </c>
      <c r="E21">
        <f>VLOOKUP(B21,'MS-189M'!$A$10:$E$36,5,FALSE)</f>
        <v>0</v>
      </c>
      <c r="F21" s="28" t="s">
        <v>16</v>
      </c>
    </row>
    <row r="22" spans="1:6" ht="14.25">
      <c r="A22" s="26" t="s">
        <v>15</v>
      </c>
      <c r="B22" s="27">
        <v>21</v>
      </c>
      <c r="C22" t="str">
        <f>VLOOKUP(B22,'MS-189M'!$A$10:$E$36,2,FALSE)</f>
        <v># Line 20 Under $300</v>
      </c>
      <c r="D22">
        <f>VLOOKUP(B22,'MS-189M'!$A$10:$E$36,4,FALSE)</f>
        <v>0</v>
      </c>
      <c r="E22">
        <f>VLOOKUP(B22,'MS-189M'!$A$10:$E$36,5,FALSE)</f>
        <v>0</v>
      </c>
      <c r="F22" s="28" t="s">
        <v>16</v>
      </c>
    </row>
    <row r="23" spans="1:6" ht="14.25">
      <c r="A23" s="26" t="s">
        <v>15</v>
      </c>
      <c r="B23" s="27">
        <v>22</v>
      </c>
      <c r="C23" t="str">
        <f>VLOOKUP(B23,'MS-189M'!$A$10:$E$36,2,FALSE)</f>
        <v># Line 20 $301 - $500</v>
      </c>
      <c r="D23">
        <f>VLOOKUP(B23,'MS-189M'!$A$10:$E$36,4,FALSE)</f>
        <v>0</v>
      </c>
      <c r="E23">
        <f>VLOOKUP(B23,'MS-189M'!$A$10:$E$36,5,FALSE)</f>
        <v>0</v>
      </c>
      <c r="F23" s="28" t="s">
        <v>16</v>
      </c>
    </row>
    <row r="24" spans="1:6" ht="14.25">
      <c r="A24" s="26" t="s">
        <v>15</v>
      </c>
      <c r="B24" s="27">
        <v>23</v>
      </c>
      <c r="C24" t="str">
        <f>VLOOKUP(B24,'MS-189M'!$A$10:$E$36,2,FALSE)</f>
        <v># Line 20 $501 - $700</v>
      </c>
      <c r="D24">
        <f>VLOOKUP(B24,'MS-189M'!$A$10:$E$36,4,FALSE)</f>
        <v>0</v>
      </c>
      <c r="E24">
        <f>VLOOKUP(B24,'MS-189M'!$A$10:$E$36,5,FALSE)</f>
        <v>0</v>
      </c>
      <c r="F24" s="28" t="s">
        <v>16</v>
      </c>
    </row>
    <row r="25" spans="1:6" ht="14.25">
      <c r="A25" s="26" t="s">
        <v>15</v>
      </c>
      <c r="B25" s="27">
        <v>24</v>
      </c>
      <c r="C25" t="str">
        <f>VLOOKUP(B25,'MS-189M'!$A$10:$E$36,2,FALSE)</f>
        <v># Line 20 $700 and over</v>
      </c>
      <c r="D25">
        <f>VLOOKUP(B25,'MS-189M'!$A$10:$E$36,4,FALSE)</f>
        <v>0</v>
      </c>
      <c r="E25">
        <f>VLOOKUP(B25,'MS-189M'!$A$10:$E$36,5,FALSE)</f>
        <v>0</v>
      </c>
      <c r="F25" s="28" t="s">
        <v>16</v>
      </c>
    </row>
    <row r="26" spans="1:6" ht="14.25">
      <c r="A26" s="26" t="s">
        <v>15</v>
      </c>
      <c r="B26" s="27">
        <v>25</v>
      </c>
      <c r="C26" t="str">
        <f>VLOOKUP(B26,'MS-189M'!$A$10:$E$36,2,FALSE)</f>
        <v>TOTAL ACTION CAMERAS/CAMCORDERS</v>
      </c>
      <c r="D26">
        <f>VLOOKUP(B26,'MS-189M'!$A$10:$E$36,4,FALSE)</f>
        <v>0</v>
      </c>
      <c r="E26">
        <f>VLOOKUP(B26,'MS-189M'!$A$10:$E$36,5,FALSE)</f>
        <v>0</v>
      </c>
      <c r="F26" s="28" t="s">
        <v>16</v>
      </c>
    </row>
    <row r="27" spans="1:6" ht="14.25">
      <c r="A27" s="26" t="s">
        <v>15</v>
      </c>
      <c r="B27" s="27">
        <v>26</v>
      </c>
      <c r="C27" t="str">
        <f>VLOOKUP(B27,'MS-189M'!$A$10:$E$36,2,FALSE)</f>
        <v>TOTAL 360 DEGREE CAMERAS/CAMCORDERS</v>
      </c>
      <c r="D27">
        <f>VLOOKUP(B27,'MS-189M'!$A$10:$E$36,4,FALSE)</f>
        <v>0</v>
      </c>
      <c r="E27">
        <f>VLOOKUP(B27,'MS-189M'!$A$10:$E$36,5,FALSE)</f>
        <v>0</v>
      </c>
      <c r="F27" s="28" t="s">
        <v>16</v>
      </c>
    </row>
    <row r="28" spans="1:6" ht="14.25">
      <c r="A28" s="26" t="s">
        <v>15</v>
      </c>
      <c r="B28" s="27">
        <v>27</v>
      </c>
      <c r="C28" t="str">
        <f>VLOOKUP(B28,'MS-189M'!$A$10:$E$36,2,FALSE)</f>
        <v>GRAND TOTAL (LINES 1, 11, 20, 25, &amp; 26)</v>
      </c>
      <c r="D28">
        <f>VLOOKUP(B28,'MS-189M'!$A$10:$E$36,4,FALSE)</f>
        <v>0</v>
      </c>
      <c r="E28">
        <f>VLOOKUP(B28,'MS-189M'!$A$10:$E$36,5,FALSE)</f>
        <v>0</v>
      </c>
      <c r="F28" s="28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Cheech Pan</dc:creator>
  <cp:keywords/>
  <dc:description/>
  <cp:lastModifiedBy>Ian Santo-Domingo</cp:lastModifiedBy>
  <dcterms:created xsi:type="dcterms:W3CDTF">2010-11-19T20:43:16Z</dcterms:created>
  <dcterms:modified xsi:type="dcterms:W3CDTF">2019-01-14T23:42:14Z</dcterms:modified>
  <cp:category/>
  <cp:version/>
  <cp:contentType/>
  <cp:contentStatus/>
</cp:coreProperties>
</file>