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0"/>
  </bookViews>
  <sheets>
    <sheet name="MS165M" sheetId="1" r:id="rId1"/>
    <sheet name="Line Definitions" sheetId="2" r:id="rId2"/>
    <sheet name="Summary of Revisions" sheetId="3" r:id="rId3"/>
    <sheet name="MS165M_Data" sheetId="4" r:id="rId4"/>
  </sheets>
  <definedNames>
    <definedName name="_xlnm.Print_Area" localSheetId="0">'MS165M'!$A$1:$E$64</definedName>
  </definedNames>
  <calcPr fullCalcOnLoad="1"/>
</workbook>
</file>

<file path=xl/sharedStrings.xml><?xml version="1.0" encoding="utf-8"?>
<sst xmlns="http://schemas.openxmlformats.org/spreadsheetml/2006/main" count="199" uniqueCount="83">
  <si>
    <t>AFTERMARKET VIDEO/NAVIGATION MOBILE ELECTRONICS PRODUCTS</t>
  </si>
  <si>
    <t>NAVIGATION MAIN UNITS:</t>
  </si>
  <si>
    <t>IN DASH MONITORS: (May include AM/FM/TV tuner and/or amplifier)</t>
  </si>
  <si>
    <t># in line 1 that has a touchscreen</t>
  </si>
  <si>
    <t>Double Din Fixed Monitor/Multi-Media Deck</t>
  </si>
  <si>
    <t>MS-165 Mobile Video and Navigation</t>
  </si>
  <si>
    <t>Overview:</t>
  </si>
  <si>
    <t xml:space="preserve">This report outlines shipments of mobile video and navigation to the aftermarket, including in-dash monitors, in-car displays, in-car video source units, and 12-volt portable/transportable navigation products . Head units and other in-car hardware (amps, CD changers, signal processors) are reported in a separate report, the MS-161. </t>
  </si>
  <si>
    <t>Line #</t>
  </si>
  <si>
    <t>Line Description</t>
  </si>
  <si>
    <t>Line Definition</t>
  </si>
  <si>
    <t>all in-dash head units with monitors that feature video and audio playback only - no navigation or SDARS integrated head units here</t>
  </si>
  <si>
    <t>double DIN CD/DVD head unit with non-motorized monitor (may be touchscreen) – must be video-playback capable.  </t>
  </si>
  <si>
    <t>CHECKS</t>
  </si>
  <si>
    <t>Participant Code:</t>
  </si>
  <si>
    <t>Month:</t>
  </si>
  <si>
    <t>Line</t>
  </si>
  <si>
    <t xml:space="preserve">   Description</t>
  </si>
  <si>
    <t>Units</t>
  </si>
  <si>
    <t>Dollars</t>
  </si>
  <si>
    <t>MS-165-M</t>
  </si>
  <si>
    <t>Market Metrics Line Definitions</t>
  </si>
  <si>
    <t># in line 4 that has a touchscreen</t>
  </si>
  <si>
    <t>sub-total</t>
  </si>
  <si>
    <t>REPORT</t>
  </si>
  <si>
    <t>Description</t>
  </si>
  <si>
    <t>CurrYearMtdUnits</t>
  </si>
  <si>
    <t>CurrYearMtdDollars</t>
  </si>
  <si>
    <t>Inventory</t>
  </si>
  <si>
    <t>NA</t>
  </si>
  <si>
    <t>MS165M</t>
  </si>
  <si>
    <t>In-Dash Motorized Monitors with DVD/CD (All Size)</t>
  </si>
  <si>
    <t>Total In-Dash Monitors with HD Radio Functionality</t>
  </si>
  <si>
    <t>Total In-Dash Monitors with Satellite Radio Functionality</t>
  </si>
  <si>
    <t>Total In-Dash Monitors with Bluetooth Functionality</t>
  </si>
  <si>
    <t>Grand Total</t>
  </si>
  <si>
    <t># in line 3 that has a touchscreen</t>
  </si>
  <si>
    <t>TOTAL NAVIGATION UNITS with retail price greater than $500</t>
  </si>
  <si>
    <t>Total In-Dash Monitors with USB input</t>
  </si>
  <si>
    <t>Total In-Dash Monitors that are Multi-zone</t>
  </si>
  <si>
    <t>Total In-Dash Monitors with Internet Radio</t>
  </si>
  <si>
    <t>Total In-Dash Monitors with HDMI</t>
  </si>
  <si>
    <t>Total In-Dash Monitors with Navigation Functionality (Requires additional GPS module)</t>
  </si>
  <si>
    <t>Total Navigation Units with HD Radio Functionality</t>
  </si>
  <si>
    <t>Total Navigation Units with Satellite Radio Functionality</t>
  </si>
  <si>
    <t>Total Navigation Units with Bluetooth Functionality</t>
  </si>
  <si>
    <t>Total Navigation Units with USB input</t>
  </si>
  <si>
    <t>Total Navigation Units with Internet Radio</t>
  </si>
  <si>
    <t>Total Navigation Units that are Multi-zone</t>
  </si>
  <si>
    <t>Total Navigation Units with HDMI</t>
  </si>
  <si>
    <t>Total Navigation Units with Apps (iOS, Android, Windows)</t>
  </si>
  <si>
    <t>Total Navigation Units Over $500</t>
  </si>
  <si>
    <t>In Dash Monitor</t>
  </si>
  <si>
    <t>OTHER MOBILE A/V PRODUCTS</t>
  </si>
  <si>
    <t>Rear-View Back Up Cameras</t>
  </si>
  <si>
    <t>After-market Rear View Cameras</t>
  </si>
  <si>
    <t>Due at CTA by the 15th of the month following the report period.</t>
  </si>
  <si>
    <t>DASH CAMERAS:</t>
  </si>
  <si>
    <t>Single Channel Dash Cams</t>
  </si>
  <si>
    <t>Total Dash Cams with GPS</t>
  </si>
  <si>
    <t>Total Dash Cams with LCD Screen</t>
  </si>
  <si>
    <t>Dual Channel Dash Cams</t>
  </si>
  <si>
    <t>Total In-Dash Monitors (Lines 1 and 3)</t>
  </si>
  <si>
    <t>Total Dash Cams with Connectivity (wifi and/or bluetooth)</t>
  </si>
  <si>
    <t>Multi-Channel (Observational) Dash Cams</t>
  </si>
  <si>
    <t>Total Dash Cams with separate rear view camera</t>
  </si>
  <si>
    <t>CE MarketMetrics</t>
  </si>
  <si>
    <t>Dash Cams</t>
  </si>
  <si>
    <r>
      <t xml:space="preserve">Any Questions?  Call Russell St.Onge (703) 654-1480; </t>
    </r>
    <r>
      <rPr>
        <b/>
        <sz val="10"/>
        <rFont val="Arial"/>
        <family val="2"/>
      </rPr>
      <t>E-Mail: rstonge@vaultconsulting.com</t>
    </r>
  </si>
  <si>
    <t>Sum of A) All fixed in-dash navigation main units including fixed navigation units with entertainment and communication features and B) Add-on Modules for In-Dash Monitors with Navigation Units</t>
  </si>
  <si>
    <t>Total Navigation Units (Fixed and Add-on Modules)</t>
  </si>
  <si>
    <t>Total Navigation Units with Apps Enabled (Apple CarPlay, Android Auto)</t>
  </si>
  <si>
    <t>2019 MS-165-M</t>
  </si>
  <si>
    <t>Total In-Dash Monitors with Android Auto or Apple CarPlay</t>
  </si>
  <si>
    <t>Max In-Dash</t>
  </si>
  <si>
    <t>Max Nav Units</t>
  </si>
  <si>
    <t>Max Dash Cams</t>
  </si>
  <si>
    <t>Total Dash Cams (Lines 26 - 28)</t>
  </si>
  <si>
    <t>GRAND TOTAL (lines 5, 15, 16, and 29)</t>
  </si>
  <si>
    <t>2019 Revisions</t>
  </si>
  <si>
    <t>2018 Line 17: All Mobile AV Products removed.</t>
  </si>
  <si>
    <t>Line 12</t>
  </si>
  <si>
    <t>Updated description - no change to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</si>
</sst>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6" fillId="0" borderId="0" quotePrefix="1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58" applyFont="1" applyFill="1" applyAlignment="1">
      <alignment vertical="center"/>
      <protection/>
    </xf>
    <xf numFmtId="0" fontId="1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3" borderId="0" xfId="58" applyFont="1" applyFill="1" applyBorder="1" applyAlignment="1" quotePrefix="1">
      <alignment horizontal="centerContinuous" vertical="center"/>
      <protection/>
    </xf>
    <xf numFmtId="0" fontId="1" fillId="34" borderId="11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58" applyFont="1" applyFill="1" applyAlignment="1">
      <alignment horizontal="left" vertical="center"/>
      <protection/>
    </xf>
    <xf numFmtId="0" fontId="0" fillId="35" borderId="0" xfId="58" applyFont="1" applyFill="1" applyBorder="1" applyAlignment="1" quotePrefix="1">
      <alignment horizontal="left" vertical="center"/>
      <protection/>
    </xf>
    <xf numFmtId="0" fontId="0" fillId="33" borderId="0" xfId="58" applyFont="1" applyFill="1" applyAlignment="1">
      <alignment vertical="center"/>
      <protection/>
    </xf>
    <xf numFmtId="0" fontId="0" fillId="35" borderId="0" xfId="58" applyFont="1" applyFill="1" applyBorder="1" applyAlignment="1">
      <alignment horizontal="right" vertical="center"/>
      <protection/>
    </xf>
    <xf numFmtId="0" fontId="0" fillId="33" borderId="10" xfId="58" applyFont="1" applyFill="1" applyBorder="1" applyAlignment="1">
      <alignment horizontal="right" vertical="center"/>
      <protection/>
    </xf>
    <xf numFmtId="0" fontId="0" fillId="33" borderId="12" xfId="58" applyFont="1" applyFill="1" applyBorder="1" applyAlignment="1">
      <alignment horizontal="left" vertical="center"/>
      <protection/>
    </xf>
    <xf numFmtId="0" fontId="0" fillId="35" borderId="12" xfId="58" applyFont="1" applyFill="1" applyBorder="1" applyAlignment="1" quotePrefix="1">
      <alignment horizontal="left" vertical="center"/>
      <protection/>
    </xf>
    <xf numFmtId="0" fontId="0" fillId="33" borderId="0" xfId="58" applyFont="1" applyFill="1" applyBorder="1" applyAlignment="1">
      <alignment horizontal="left" vertical="center"/>
      <protection/>
    </xf>
    <xf numFmtId="0" fontId="0" fillId="35" borderId="13" xfId="58" applyFont="1" applyFill="1" applyBorder="1" applyAlignment="1" quotePrefix="1">
      <alignment horizontal="left" vertical="center"/>
      <protection/>
    </xf>
    <xf numFmtId="0" fontId="0" fillId="35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Continuous"/>
    </xf>
    <xf numFmtId="3" fontId="0" fillId="0" borderId="10" xfId="0" applyNumberFormat="1" applyFont="1" applyBorder="1" applyAlignment="1">
      <alignment/>
    </xf>
    <xf numFmtId="0" fontId="0" fillId="35" borderId="0" xfId="0" applyFont="1" applyFill="1" applyAlignment="1">
      <alignment horizontal="left" indent="1"/>
    </xf>
    <xf numFmtId="0" fontId="1" fillId="35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33" borderId="0" xfId="58" applyFont="1" applyFill="1" applyBorder="1" applyAlignment="1">
      <alignment horizontal="centerContinuous" vertical="center"/>
      <protection/>
    </xf>
    <xf numFmtId="0" fontId="0" fillId="35" borderId="0" xfId="58" applyFont="1" applyFill="1" applyAlignment="1">
      <alignment horizontal="centerContinuous" vertical="center"/>
      <protection/>
    </xf>
    <xf numFmtId="0" fontId="0" fillId="35" borderId="0" xfId="58" applyFont="1" applyFill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35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0" fontId="1" fillId="35" borderId="0" xfId="0" applyFont="1" applyFill="1" applyAlignment="1">
      <alignment horizontal="centerContinuous"/>
    </xf>
    <xf numFmtId="0" fontId="1" fillId="35" borderId="0" xfId="58" applyFont="1" applyFill="1" applyBorder="1" applyAlignment="1">
      <alignment horizontal="centerContinuous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1" fillId="2" borderId="1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170" fontId="0" fillId="33" borderId="0" xfId="44" applyNumberFormat="1" applyFont="1" applyFill="1" applyBorder="1" applyAlignment="1">
      <alignment horizontal="center" vertical="center"/>
    </xf>
    <xf numFmtId="170" fontId="0" fillId="33" borderId="0" xfId="44" applyNumberFormat="1" applyFont="1" applyFill="1" applyBorder="1" applyAlignment="1">
      <alignment horizontal="left" vertical="center"/>
    </xf>
    <xf numFmtId="170" fontId="0" fillId="33" borderId="10" xfId="44" applyNumberFormat="1" applyFont="1" applyFill="1" applyBorder="1" applyAlignment="1">
      <alignment horizontal="center" vertical="center"/>
    </xf>
    <xf numFmtId="170" fontId="0" fillId="33" borderId="0" xfId="44" applyNumberFormat="1" applyFont="1" applyFill="1" applyBorder="1" applyAlignment="1">
      <alignment horizontal="right" vertical="center"/>
    </xf>
    <xf numFmtId="170" fontId="1" fillId="33" borderId="12" xfId="44" applyNumberFormat="1" applyFont="1" applyFill="1" applyBorder="1" applyAlignment="1">
      <alignment horizontal="center" vertical="center"/>
    </xf>
    <xf numFmtId="170" fontId="1" fillId="33" borderId="14" xfId="44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/>
    </xf>
    <xf numFmtId="170" fontId="0" fillId="33" borderId="0" xfId="44" applyNumberFormat="1" applyFont="1" applyFill="1" applyAlignment="1">
      <alignment horizontal="centerContinuous" vertical="center"/>
    </xf>
    <xf numFmtId="170" fontId="1" fillId="33" borderId="0" xfId="44" applyNumberFormat="1" applyFont="1" applyFill="1" applyBorder="1" applyAlignment="1">
      <alignment horizontal="centerContinuous" vertical="center"/>
    </xf>
    <xf numFmtId="3" fontId="1" fillId="0" borderId="0" xfId="0" applyNumberFormat="1" applyFont="1" applyAlignment="1">
      <alignment/>
    </xf>
    <xf numFmtId="0" fontId="0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rmal_MS-136-M-2009_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76200</xdr:rowOff>
    </xdr:from>
    <xdr:to>
      <xdr:col>3</xdr:col>
      <xdr:colOff>533400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6200"/>
          <a:ext cx="505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87"/>
  <sheetViews>
    <sheetView showGridLines="0" tabSelected="1"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5.7109375" style="5" customWidth="1"/>
    <col min="2" max="2" width="75.7109375" style="25" customWidth="1"/>
    <col min="3" max="3" width="10.7109375" style="5" customWidth="1"/>
    <col min="4" max="5" width="15.7109375" style="38" customWidth="1"/>
    <col min="6" max="16384" width="9.140625" style="5" customWidth="1"/>
  </cols>
  <sheetData>
    <row r="1" ht="12.75"/>
    <row r="2" ht="12.75"/>
    <row r="3" ht="12.75"/>
    <row r="4" ht="12.75"/>
    <row r="5" spans="1:5" ht="19.5" customHeight="1">
      <c r="A5" s="39" t="s">
        <v>72</v>
      </c>
      <c r="B5" s="40"/>
      <c r="C5" s="41"/>
      <c r="D5" s="41"/>
      <c r="E5" s="41"/>
    </row>
    <row r="6" spans="1:5" ht="15.75" customHeight="1">
      <c r="A6" s="39" t="s">
        <v>66</v>
      </c>
      <c r="B6" s="40"/>
      <c r="C6" s="41"/>
      <c r="D6" s="42"/>
      <c r="E6" s="42"/>
    </row>
    <row r="7" spans="1:5" ht="15.75" customHeight="1">
      <c r="A7" s="39" t="s">
        <v>0</v>
      </c>
      <c r="B7" s="43"/>
      <c r="C7" s="39"/>
      <c r="D7" s="39"/>
      <c r="E7" s="39"/>
    </row>
    <row r="8" spans="2:6" s="18" customFormat="1" ht="15.75" customHeight="1">
      <c r="B8" s="44"/>
      <c r="C8" s="44"/>
      <c r="D8" s="44"/>
      <c r="E8" s="44"/>
      <c r="F8" s="3"/>
    </row>
    <row r="9" spans="1:6" s="18" customFormat="1" ht="15.75" customHeight="1">
      <c r="A9" s="16"/>
      <c r="B9" s="17"/>
      <c r="C9" s="56"/>
      <c r="D9" s="57"/>
      <c r="F9" s="3"/>
    </row>
    <row r="10" spans="1:6" s="18" customFormat="1" ht="15.75" customHeight="1">
      <c r="A10" s="17"/>
      <c r="B10" s="19" t="s">
        <v>14</v>
      </c>
      <c r="C10" s="58"/>
      <c r="D10" s="59" t="s">
        <v>15</v>
      </c>
      <c r="E10" s="20"/>
      <c r="F10" s="3"/>
    </row>
    <row r="11" spans="1:6" s="18" customFormat="1" ht="15.75" customHeight="1" thickBot="1">
      <c r="A11" s="21" t="s">
        <v>16</v>
      </c>
      <c r="B11" s="22" t="s">
        <v>17</v>
      </c>
      <c r="C11" s="60"/>
      <c r="D11" s="60" t="s">
        <v>18</v>
      </c>
      <c r="E11" s="60" t="s">
        <v>19</v>
      </c>
      <c r="F11" s="3"/>
    </row>
    <row r="12" spans="1:6" s="18" customFormat="1" ht="15.75" customHeight="1" thickTop="1">
      <c r="A12" s="23"/>
      <c r="B12" s="24"/>
      <c r="C12" s="61"/>
      <c r="D12" s="61"/>
      <c r="E12" s="61"/>
      <c r="F12" s="3"/>
    </row>
    <row r="13" spans="1:8" ht="15.75" customHeight="1">
      <c r="A13" s="9" t="s">
        <v>2</v>
      </c>
      <c r="C13" s="1"/>
      <c r="D13" s="26"/>
      <c r="E13" s="26"/>
      <c r="F13" s="27"/>
      <c r="G13" s="4" t="s">
        <v>13</v>
      </c>
      <c r="H13" s="28"/>
    </row>
    <row r="14" spans="1:9" ht="15.75" customHeight="1">
      <c r="A14" s="6">
        <v>1</v>
      </c>
      <c r="B14" s="25" t="s">
        <v>31</v>
      </c>
      <c r="D14" s="45"/>
      <c r="E14" s="45"/>
      <c r="F14" s="27"/>
      <c r="G14" s="29">
        <f>SUM(D14,D16)-D18</f>
        <v>0</v>
      </c>
      <c r="H14" s="29">
        <f>SUM(E14,E16)-E18</f>
        <v>0</v>
      </c>
      <c r="I14" s="5" t="s">
        <v>52</v>
      </c>
    </row>
    <row r="15" spans="1:9" ht="15.75" customHeight="1">
      <c r="A15" s="6">
        <v>2</v>
      </c>
      <c r="B15" s="30" t="s">
        <v>3</v>
      </c>
      <c r="C15" s="7"/>
      <c r="D15" s="45"/>
      <c r="E15" s="45"/>
      <c r="F15" s="27"/>
      <c r="G15" s="29">
        <f>IF(MAX(D19:D27)&gt;D18,"error","")</f>
      </c>
      <c r="H15" s="29">
        <f>IF(MAX(E19:E27)&gt;E18,"error","")</f>
      </c>
      <c r="I15" s="5" t="s">
        <v>74</v>
      </c>
    </row>
    <row r="16" spans="1:9" ht="15.75" customHeight="1">
      <c r="A16" s="6">
        <v>3</v>
      </c>
      <c r="B16" s="25" t="s">
        <v>4</v>
      </c>
      <c r="C16" s="7"/>
      <c r="D16" s="45"/>
      <c r="E16" s="45"/>
      <c r="F16" s="27"/>
      <c r="G16" s="29">
        <f>IF(MAX(D32:D40)&gt;D31,"error","")</f>
      </c>
      <c r="H16" s="29">
        <f>IF(MAX(E32:E40)&gt;E31,"error","")</f>
      </c>
      <c r="I16" s="5" t="s">
        <v>75</v>
      </c>
    </row>
    <row r="17" spans="1:9" ht="15.75" customHeight="1">
      <c r="A17" s="6">
        <v>4</v>
      </c>
      <c r="B17" s="30" t="s">
        <v>36</v>
      </c>
      <c r="C17" s="7"/>
      <c r="D17" s="45"/>
      <c r="E17" s="45"/>
      <c r="F17" s="27"/>
      <c r="G17" s="29">
        <f>SUM(D42:D44)-D45</f>
        <v>0</v>
      </c>
      <c r="H17" s="29">
        <f>SUM(E42:E44)-E45</f>
        <v>0</v>
      </c>
      <c r="I17" s="5" t="s">
        <v>67</v>
      </c>
    </row>
    <row r="18" spans="1:9" ht="15.75" customHeight="1">
      <c r="A18" s="2">
        <v>5</v>
      </c>
      <c r="B18" s="31" t="s">
        <v>62</v>
      </c>
      <c r="C18" s="7"/>
      <c r="D18" s="50">
        <f>SUM(D14,D16)</f>
        <v>0</v>
      </c>
      <c r="E18" s="50">
        <f>SUM(E14,E16)</f>
        <v>0</v>
      </c>
      <c r="F18" s="27"/>
      <c r="G18" s="29">
        <f>IF(MAX(D46:D49)&gt;D45,"error","")</f>
      </c>
      <c r="H18" s="29">
        <f>IF(MAX(E46:E49)&gt;E45,"error","")</f>
      </c>
      <c r="I18" s="5" t="s">
        <v>76</v>
      </c>
    </row>
    <row r="19" spans="1:9" ht="15.75" customHeight="1">
      <c r="A19" s="6">
        <v>6</v>
      </c>
      <c r="B19" s="30" t="s">
        <v>32</v>
      </c>
      <c r="C19" s="7"/>
      <c r="D19" s="45"/>
      <c r="E19" s="45"/>
      <c r="F19" s="27"/>
      <c r="G19" s="29">
        <f>SUM(D18,D29,D31,D45)-D50</f>
        <v>0</v>
      </c>
      <c r="H19" s="29">
        <f>SUM(E18,E29,E31,E45)-E50</f>
        <v>0</v>
      </c>
      <c r="I19" s="55" t="s">
        <v>35</v>
      </c>
    </row>
    <row r="20" spans="1:6" ht="15.75" customHeight="1">
      <c r="A20" s="6">
        <v>7</v>
      </c>
      <c r="B20" s="30" t="s">
        <v>33</v>
      </c>
      <c r="C20" s="1"/>
      <c r="D20" s="45"/>
      <c r="E20" s="45"/>
      <c r="F20" s="27"/>
    </row>
    <row r="21" spans="1:8" ht="15.75" customHeight="1">
      <c r="A21" s="6">
        <v>8</v>
      </c>
      <c r="B21" s="30" t="s">
        <v>42</v>
      </c>
      <c r="C21" s="1"/>
      <c r="D21" s="45"/>
      <c r="E21" s="45"/>
      <c r="F21" s="27"/>
      <c r="G21" s="32"/>
      <c r="H21" s="32"/>
    </row>
    <row r="22" spans="1:8" ht="15.75" customHeight="1">
      <c r="A22" s="6">
        <v>9</v>
      </c>
      <c r="B22" s="30" t="s">
        <v>34</v>
      </c>
      <c r="C22" s="1"/>
      <c r="D22" s="45"/>
      <c r="E22" s="45"/>
      <c r="F22" s="27"/>
      <c r="G22" s="32"/>
      <c r="H22" s="32"/>
    </row>
    <row r="23" spans="1:8" ht="15.75" customHeight="1">
      <c r="A23" s="6">
        <v>10</v>
      </c>
      <c r="B23" s="30" t="s">
        <v>38</v>
      </c>
      <c r="C23" s="1"/>
      <c r="D23" s="45"/>
      <c r="E23" s="45"/>
      <c r="F23" s="27"/>
      <c r="G23" s="32"/>
      <c r="H23" s="32"/>
    </row>
    <row r="24" spans="1:8" ht="15.75" customHeight="1">
      <c r="A24" s="6">
        <v>11</v>
      </c>
      <c r="B24" s="30" t="s">
        <v>40</v>
      </c>
      <c r="C24" s="1"/>
      <c r="D24" s="45"/>
      <c r="E24" s="45"/>
      <c r="F24" s="27"/>
      <c r="G24" s="62"/>
      <c r="H24" s="32"/>
    </row>
    <row r="25" spans="1:8" ht="15.75" customHeight="1">
      <c r="A25" s="6">
        <v>12</v>
      </c>
      <c r="B25" s="30" t="s">
        <v>73</v>
      </c>
      <c r="C25" s="1"/>
      <c r="D25" s="45"/>
      <c r="E25" s="45"/>
      <c r="F25" s="27"/>
      <c r="G25" s="32"/>
      <c r="H25" s="32"/>
    </row>
    <row r="26" spans="1:8" ht="15.75" customHeight="1">
      <c r="A26" s="6">
        <v>13</v>
      </c>
      <c r="B26" s="30" t="s">
        <v>39</v>
      </c>
      <c r="C26" s="1"/>
      <c r="D26" s="45"/>
      <c r="E26" s="45"/>
      <c r="F26" s="27"/>
      <c r="G26" s="32"/>
      <c r="H26" s="32"/>
    </row>
    <row r="27" spans="1:8" ht="15.75" customHeight="1">
      <c r="A27" s="6">
        <v>14</v>
      </c>
      <c r="B27" s="30" t="s">
        <v>41</v>
      </c>
      <c r="C27" s="1"/>
      <c r="D27" s="45"/>
      <c r="E27" s="45"/>
      <c r="F27" s="27"/>
      <c r="G27" s="32"/>
      <c r="H27" s="32"/>
    </row>
    <row r="28" spans="1:6" ht="15.75" customHeight="1">
      <c r="A28" s="53" t="s">
        <v>53</v>
      </c>
      <c r="B28" s="7"/>
      <c r="C28" s="1"/>
      <c r="D28" s="33"/>
      <c r="E28" s="33"/>
      <c r="F28" s="27"/>
    </row>
    <row r="29" spans="1:6" ht="15.75" customHeight="1">
      <c r="A29" s="15">
        <v>15</v>
      </c>
      <c r="B29" s="10" t="s">
        <v>54</v>
      </c>
      <c r="C29" s="1"/>
      <c r="D29" s="50"/>
      <c r="E29" s="50"/>
      <c r="F29" s="27"/>
    </row>
    <row r="30" spans="1:6" ht="15.75" customHeight="1">
      <c r="A30" s="53" t="s">
        <v>1</v>
      </c>
      <c r="B30" s="7"/>
      <c r="C30" s="1"/>
      <c r="D30" s="33"/>
      <c r="E30" s="33"/>
      <c r="F30" s="27"/>
    </row>
    <row r="31" spans="1:6" ht="15.75" customHeight="1">
      <c r="A31" s="2">
        <v>16</v>
      </c>
      <c r="B31" s="31" t="s">
        <v>70</v>
      </c>
      <c r="C31" s="1"/>
      <c r="D31" s="50"/>
      <c r="E31" s="50"/>
      <c r="F31" s="27"/>
    </row>
    <row r="32" spans="1:8" ht="15.75" customHeight="1">
      <c r="A32" s="6">
        <v>17</v>
      </c>
      <c r="B32" s="30" t="s">
        <v>43</v>
      </c>
      <c r="C32" s="7"/>
      <c r="D32" s="45"/>
      <c r="E32" s="45"/>
      <c r="F32" s="27"/>
      <c r="G32" s="47"/>
      <c r="H32" s="32"/>
    </row>
    <row r="33" spans="1:8" ht="15.75" customHeight="1">
      <c r="A33" s="6">
        <v>18</v>
      </c>
      <c r="B33" s="30" t="s">
        <v>44</v>
      </c>
      <c r="C33" s="1"/>
      <c r="D33" s="45"/>
      <c r="E33" s="45"/>
      <c r="F33" s="27"/>
      <c r="G33" s="32"/>
      <c r="H33" s="32"/>
    </row>
    <row r="34" spans="1:8" ht="15.75" customHeight="1">
      <c r="A34" s="6">
        <v>19</v>
      </c>
      <c r="B34" s="30" t="s">
        <v>45</v>
      </c>
      <c r="C34" s="1"/>
      <c r="D34" s="45"/>
      <c r="E34" s="45"/>
      <c r="F34" s="27"/>
      <c r="G34" s="32"/>
      <c r="H34" s="32"/>
    </row>
    <row r="35" spans="1:8" ht="15.75" customHeight="1">
      <c r="A35" s="6">
        <v>20</v>
      </c>
      <c r="B35" s="30" t="s">
        <v>46</v>
      </c>
      <c r="C35" s="1"/>
      <c r="D35" s="45"/>
      <c r="E35" s="45"/>
      <c r="F35" s="27"/>
      <c r="G35" s="32"/>
      <c r="H35" s="32"/>
    </row>
    <row r="36" spans="1:8" ht="15.75" customHeight="1">
      <c r="A36" s="6">
        <v>21</v>
      </c>
      <c r="B36" s="30" t="s">
        <v>47</v>
      </c>
      <c r="C36" s="1"/>
      <c r="D36" s="45"/>
      <c r="E36" s="45"/>
      <c r="F36" s="27"/>
      <c r="G36" s="32"/>
      <c r="H36" s="32"/>
    </row>
    <row r="37" spans="1:8" ht="15.75" customHeight="1">
      <c r="A37" s="6">
        <v>22</v>
      </c>
      <c r="B37" s="30" t="s">
        <v>71</v>
      </c>
      <c r="C37" s="1"/>
      <c r="D37" s="45"/>
      <c r="E37" s="45"/>
      <c r="F37" s="27"/>
      <c r="G37" s="32"/>
      <c r="H37" s="32"/>
    </row>
    <row r="38" spans="1:8" ht="15.75" customHeight="1">
      <c r="A38" s="6">
        <v>23</v>
      </c>
      <c r="B38" s="30" t="s">
        <v>48</v>
      </c>
      <c r="C38" s="1"/>
      <c r="D38" s="45"/>
      <c r="E38" s="45"/>
      <c r="F38" s="27"/>
      <c r="G38" s="32"/>
      <c r="H38" s="32"/>
    </row>
    <row r="39" spans="1:8" ht="15.75" customHeight="1">
      <c r="A39" s="6">
        <v>24</v>
      </c>
      <c r="B39" s="30" t="s">
        <v>49</v>
      </c>
      <c r="C39" s="1"/>
      <c r="D39" s="45"/>
      <c r="E39" s="45"/>
      <c r="F39" s="27"/>
      <c r="G39" s="32"/>
      <c r="H39" s="32"/>
    </row>
    <row r="40" spans="1:6" ht="15.75" customHeight="1">
      <c r="A40" s="6">
        <v>25</v>
      </c>
      <c r="B40" s="30" t="s">
        <v>51</v>
      </c>
      <c r="D40" s="45"/>
      <c r="E40" s="45"/>
      <c r="F40" s="27"/>
    </row>
    <row r="41" spans="1:6" ht="15.75" customHeight="1">
      <c r="A41" s="67" t="s">
        <v>57</v>
      </c>
      <c r="C41" s="1"/>
      <c r="D41" s="33"/>
      <c r="E41" s="33"/>
      <c r="F41" s="65"/>
    </row>
    <row r="42" spans="1:6" ht="15.75" customHeight="1">
      <c r="A42" s="66">
        <v>26</v>
      </c>
      <c r="B42" s="25" t="s">
        <v>58</v>
      </c>
      <c r="C42" s="48"/>
      <c r="D42" s="49"/>
      <c r="E42" s="49"/>
      <c r="F42" s="27"/>
    </row>
    <row r="43" spans="1:6" ht="15.75" customHeight="1">
      <c r="A43" s="66">
        <v>27</v>
      </c>
      <c r="B43" s="25" t="s">
        <v>61</v>
      </c>
      <c r="C43" s="7"/>
      <c r="D43" s="46"/>
      <c r="E43" s="46"/>
      <c r="F43" s="27"/>
    </row>
    <row r="44" spans="1:6" ht="15.75" customHeight="1">
      <c r="A44" s="66">
        <v>28</v>
      </c>
      <c r="B44" s="25" t="s">
        <v>64</v>
      </c>
      <c r="C44" s="7"/>
      <c r="D44" s="46"/>
      <c r="E44" s="46"/>
      <c r="F44" s="27"/>
    </row>
    <row r="45" spans="1:6" ht="15.75" customHeight="1">
      <c r="A45" s="68">
        <v>29</v>
      </c>
      <c r="B45" s="31" t="s">
        <v>77</v>
      </c>
      <c r="C45" s="10"/>
      <c r="D45" s="50">
        <f>SUM(D42:D44)</f>
        <v>0</v>
      </c>
      <c r="E45" s="50">
        <f>SUM(E42:E44)</f>
        <v>0</v>
      </c>
      <c r="F45" s="27"/>
    </row>
    <row r="46" spans="1:6" ht="15.75" customHeight="1">
      <c r="A46" s="66">
        <v>30</v>
      </c>
      <c r="B46" s="30" t="s">
        <v>59</v>
      </c>
      <c r="C46" s="7"/>
      <c r="D46" s="46"/>
      <c r="E46" s="46"/>
      <c r="F46" s="27"/>
    </row>
    <row r="47" spans="1:6" ht="15.75" customHeight="1">
      <c r="A47" s="66">
        <v>31</v>
      </c>
      <c r="B47" s="30" t="s">
        <v>63</v>
      </c>
      <c r="C47" s="7"/>
      <c r="D47" s="46"/>
      <c r="E47" s="46"/>
      <c r="F47" s="27"/>
    </row>
    <row r="48" spans="1:6" ht="15.75" customHeight="1">
      <c r="A48" s="66">
        <v>32</v>
      </c>
      <c r="B48" s="30" t="s">
        <v>60</v>
      </c>
      <c r="C48" s="7"/>
      <c r="D48" s="46"/>
      <c r="E48" s="46"/>
      <c r="F48" s="27"/>
    </row>
    <row r="49" spans="1:6" ht="15.75" customHeight="1">
      <c r="A49" s="66">
        <v>33</v>
      </c>
      <c r="B49" s="30" t="s">
        <v>65</v>
      </c>
      <c r="C49" s="7"/>
      <c r="D49" s="46"/>
      <c r="E49" s="46"/>
      <c r="F49" s="27"/>
    </row>
    <row r="50" spans="1:8" s="7" customFormat="1" ht="15.75" customHeight="1">
      <c r="A50" s="68">
        <v>34</v>
      </c>
      <c r="B50" s="31" t="s">
        <v>78</v>
      </c>
      <c r="C50" s="1"/>
      <c r="D50" s="50">
        <f>D18+D29+D31+D45</f>
        <v>0</v>
      </c>
      <c r="E50" s="50">
        <f>E18+E29+E31+E45</f>
        <v>0</v>
      </c>
      <c r="F50" s="34"/>
      <c r="G50" s="5"/>
      <c r="H50" s="5"/>
    </row>
    <row r="51" spans="1:6" ht="15.75" customHeight="1">
      <c r="A51" s="25"/>
      <c r="D51" s="5"/>
      <c r="E51" s="5"/>
      <c r="F51" s="27"/>
    </row>
    <row r="52" spans="1:8" ht="15.75" customHeight="1">
      <c r="A52" s="25"/>
      <c r="D52" s="5"/>
      <c r="E52" s="5"/>
      <c r="F52" s="27"/>
      <c r="G52" s="18"/>
      <c r="H52" s="18"/>
    </row>
    <row r="53" spans="1:8" ht="15.75" customHeight="1">
      <c r="A53" s="66"/>
      <c r="D53" s="26"/>
      <c r="E53" s="26"/>
      <c r="F53" s="27"/>
      <c r="G53" s="18"/>
      <c r="H53" s="18"/>
    </row>
    <row r="54" spans="1:6" s="18" customFormat="1" ht="15.75" customHeight="1">
      <c r="A54" s="35" t="s">
        <v>56</v>
      </c>
      <c r="B54" s="36"/>
      <c r="C54" s="63"/>
      <c r="D54" s="63"/>
      <c r="E54" s="63"/>
      <c r="F54" s="3"/>
    </row>
    <row r="55" spans="1:5" s="18" customFormat="1" ht="15.75" customHeight="1">
      <c r="A55" s="11" t="s">
        <v>68</v>
      </c>
      <c r="B55" s="36"/>
      <c r="C55" s="63"/>
      <c r="D55" s="63"/>
      <c r="E55" s="63"/>
    </row>
    <row r="56" spans="1:8" s="18" customFormat="1" ht="15.75" customHeight="1">
      <c r="A56" s="64" t="s">
        <v>20</v>
      </c>
      <c r="B56" s="37"/>
      <c r="C56" s="63"/>
      <c r="D56" s="63"/>
      <c r="E56" s="63"/>
      <c r="F56" s="3"/>
      <c r="G56" s="5"/>
      <c r="H56" s="5"/>
    </row>
    <row r="57" spans="1:8" s="18" customFormat="1" ht="15.75" customHeight="1">
      <c r="A57" s="64"/>
      <c r="B57" s="37"/>
      <c r="C57" s="63"/>
      <c r="D57" s="63"/>
      <c r="E57" s="63"/>
      <c r="F57" s="3"/>
      <c r="G57" s="5"/>
      <c r="H57" s="5"/>
    </row>
    <row r="58" spans="4:6" ht="15.75" customHeight="1">
      <c r="D58" s="26"/>
      <c r="E58" s="26"/>
      <c r="F58" s="27"/>
    </row>
    <row r="59" spans="4:6" ht="15.75" customHeight="1">
      <c r="D59" s="26"/>
      <c r="E59" s="26"/>
      <c r="F59" s="27"/>
    </row>
    <row r="60" spans="4:6" ht="15.75" customHeight="1">
      <c r="D60" s="26"/>
      <c r="E60" s="26"/>
      <c r="F60" s="27"/>
    </row>
    <row r="61" spans="4:6" ht="15.75" customHeight="1">
      <c r="D61" s="26"/>
      <c r="E61" s="26"/>
      <c r="F61" s="27"/>
    </row>
    <row r="62" spans="4:6" ht="15.75" customHeight="1">
      <c r="D62" s="26"/>
      <c r="E62" s="26"/>
      <c r="F62" s="27"/>
    </row>
    <row r="63" spans="4:6" ht="15.75" customHeight="1">
      <c r="D63" s="26"/>
      <c r="E63" s="26"/>
      <c r="F63" s="27"/>
    </row>
    <row r="64" spans="4:6" ht="15.75" customHeight="1">
      <c r="D64" s="26"/>
      <c r="E64" s="26"/>
      <c r="F64" s="27"/>
    </row>
    <row r="65" spans="4:6" ht="15.75" customHeight="1">
      <c r="D65" s="26"/>
      <c r="E65" s="26"/>
      <c r="F65" s="27"/>
    </row>
    <row r="66" spans="4:6" ht="15.75" customHeight="1">
      <c r="D66" s="26"/>
      <c r="E66" s="26"/>
      <c r="F66" s="27"/>
    </row>
    <row r="67" spans="4:6" ht="15.75" customHeight="1">
      <c r="D67" s="26"/>
      <c r="E67" s="26"/>
      <c r="F67" s="27"/>
    </row>
    <row r="68" spans="4:6" ht="15.75" customHeight="1">
      <c r="D68" s="26"/>
      <c r="E68" s="26"/>
      <c r="F68" s="27"/>
    </row>
    <row r="69" spans="4:6" ht="15.75" customHeight="1">
      <c r="D69" s="26"/>
      <c r="E69" s="26"/>
      <c r="F69" s="27"/>
    </row>
    <row r="70" spans="4:6" ht="15.75" customHeight="1">
      <c r="D70" s="26"/>
      <c r="E70" s="26"/>
      <c r="F70" s="27"/>
    </row>
    <row r="71" spans="4:6" ht="15.75" customHeight="1">
      <c r="D71" s="26"/>
      <c r="E71" s="26"/>
      <c r="F71" s="27"/>
    </row>
    <row r="72" spans="4:6" ht="15.75" customHeight="1">
      <c r="D72" s="26"/>
      <c r="E72" s="26"/>
      <c r="F72" s="27"/>
    </row>
    <row r="73" spans="4:6" ht="12">
      <c r="D73" s="26"/>
      <c r="E73" s="26"/>
      <c r="F73" s="27"/>
    </row>
    <row r="74" spans="4:6" ht="12">
      <c r="D74" s="26"/>
      <c r="E74" s="26"/>
      <c r="F74" s="27"/>
    </row>
    <row r="75" spans="4:6" ht="12">
      <c r="D75" s="26"/>
      <c r="E75" s="26"/>
      <c r="F75" s="27"/>
    </row>
    <row r="76" spans="4:6" ht="12">
      <c r="D76" s="26"/>
      <c r="E76" s="26"/>
      <c r="F76" s="27"/>
    </row>
    <row r="77" spans="4:6" ht="12">
      <c r="D77" s="26"/>
      <c r="E77" s="26"/>
      <c r="F77" s="27"/>
    </row>
    <row r="78" spans="4:6" ht="12">
      <c r="D78" s="26"/>
      <c r="E78" s="26"/>
      <c r="F78" s="27"/>
    </row>
    <row r="79" spans="4:6" ht="12">
      <c r="D79" s="26"/>
      <c r="E79" s="26"/>
      <c r="F79" s="27"/>
    </row>
    <row r="80" spans="4:6" ht="12">
      <c r="D80" s="26"/>
      <c r="E80" s="26"/>
      <c r="F80" s="27"/>
    </row>
    <row r="81" spans="4:6" ht="12">
      <c r="D81" s="26"/>
      <c r="E81" s="26"/>
      <c r="F81" s="27"/>
    </row>
    <row r="82" spans="4:6" ht="12">
      <c r="D82" s="26"/>
      <c r="E82" s="26"/>
      <c r="F82" s="27"/>
    </row>
    <row r="83" spans="4:6" ht="12">
      <c r="D83" s="26"/>
      <c r="E83" s="26"/>
      <c r="F83" s="27"/>
    </row>
    <row r="84" spans="4:6" ht="12">
      <c r="D84" s="26"/>
      <c r="E84" s="26"/>
      <c r="F84" s="27"/>
    </row>
    <row r="85" spans="4:6" ht="12">
      <c r="D85" s="26"/>
      <c r="E85" s="26"/>
      <c r="F85" s="27"/>
    </row>
    <row r="86" spans="4:6" ht="12">
      <c r="D86" s="26"/>
      <c r="E86" s="26"/>
      <c r="F86" s="27"/>
    </row>
    <row r="87" spans="4:6" ht="12">
      <c r="D87" s="26"/>
      <c r="E87" s="26"/>
      <c r="F87" s="27"/>
    </row>
  </sheetData>
  <sheetProtection/>
  <dataValidations count="1">
    <dataValidation showInputMessage="1" showErrorMessage="1" prompt="[Month]&#10;" sqref="E9"/>
  </dataValidations>
  <printOptions/>
  <pageMargins left="0.25" right="0.25" top="0.75" bottom="0.75" header="0.3" footer="0.3"/>
  <pageSetup fitToHeight="1" fitToWidth="1"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28125" style="7" customWidth="1"/>
    <col min="2" max="2" width="62.28125" style="7" customWidth="1"/>
    <col min="3" max="16384" width="9.140625" style="7" customWidth="1"/>
  </cols>
  <sheetData>
    <row r="1" spans="1:3" ht="12.75">
      <c r="A1" s="10" t="s">
        <v>21</v>
      </c>
      <c r="C1" s="14"/>
    </row>
    <row r="2" ht="12.75">
      <c r="A2" s="10" t="s">
        <v>5</v>
      </c>
    </row>
    <row r="4" spans="1:15" ht="41.25" customHeight="1">
      <c r="A4" s="51" t="s">
        <v>6</v>
      </c>
      <c r="B4" s="69" t="s">
        <v>7</v>
      </c>
      <c r="C4" s="70"/>
      <c r="D4" s="70"/>
      <c r="E4" s="70"/>
      <c r="F4" s="70"/>
      <c r="G4" s="52"/>
      <c r="H4" s="52"/>
      <c r="I4" s="52"/>
      <c r="J4" s="52"/>
      <c r="K4" s="52"/>
      <c r="L4" s="52"/>
      <c r="M4" s="52"/>
      <c r="N4" s="52"/>
      <c r="O4" s="52"/>
    </row>
    <row r="5" spans="1:3" ht="12.75">
      <c r="A5" s="10" t="s">
        <v>8</v>
      </c>
      <c r="B5" s="10" t="s">
        <v>9</v>
      </c>
      <c r="C5" s="10" t="s">
        <v>10</v>
      </c>
    </row>
    <row r="6" ht="12.75">
      <c r="A6" s="53" t="s">
        <v>2</v>
      </c>
    </row>
    <row r="7" spans="1:3" ht="12">
      <c r="A7" s="6">
        <v>1</v>
      </c>
      <c r="B7" s="25" t="s">
        <v>31</v>
      </c>
      <c r="C7" s="7" t="s">
        <v>11</v>
      </c>
    </row>
    <row r="8" spans="1:3" ht="12">
      <c r="A8" s="6">
        <v>2</v>
      </c>
      <c r="B8" s="30" t="s">
        <v>3</v>
      </c>
      <c r="C8" s="7" t="s">
        <v>3</v>
      </c>
    </row>
    <row r="9" spans="1:3" ht="12">
      <c r="A9" s="6">
        <v>3</v>
      </c>
      <c r="B9" s="25" t="s">
        <v>4</v>
      </c>
      <c r="C9" s="7" t="s">
        <v>12</v>
      </c>
    </row>
    <row r="10" spans="1:3" ht="12">
      <c r="A10" s="6">
        <v>4</v>
      </c>
      <c r="B10" s="30" t="s">
        <v>36</v>
      </c>
      <c r="C10" s="7" t="s">
        <v>22</v>
      </c>
    </row>
    <row r="11" spans="1:3" ht="12.75">
      <c r="A11" s="2">
        <v>5</v>
      </c>
      <c r="B11" s="31" t="s">
        <v>62</v>
      </c>
      <c r="C11" s="10" t="s">
        <v>23</v>
      </c>
    </row>
    <row r="12" spans="1:2" ht="12">
      <c r="A12" s="6">
        <v>6</v>
      </c>
      <c r="B12" s="30" t="s">
        <v>32</v>
      </c>
    </row>
    <row r="13" spans="1:2" ht="12">
      <c r="A13" s="6">
        <v>7</v>
      </c>
      <c r="B13" s="30" t="s">
        <v>33</v>
      </c>
    </row>
    <row r="14" spans="1:2" ht="12">
      <c r="A14" s="6">
        <v>8</v>
      </c>
      <c r="B14" s="30" t="s">
        <v>42</v>
      </c>
    </row>
    <row r="15" spans="1:2" ht="12">
      <c r="A15" s="6">
        <v>9</v>
      </c>
      <c r="B15" s="30" t="s">
        <v>34</v>
      </c>
    </row>
    <row r="16" spans="1:2" ht="12">
      <c r="A16" s="6">
        <v>10</v>
      </c>
      <c r="B16" s="30" t="s">
        <v>38</v>
      </c>
    </row>
    <row r="17" spans="1:2" ht="12">
      <c r="A17" s="6">
        <v>11</v>
      </c>
      <c r="B17" s="30" t="s">
        <v>40</v>
      </c>
    </row>
    <row r="18" spans="1:2" ht="12">
      <c r="A18" s="6">
        <v>12</v>
      </c>
      <c r="B18" s="30" t="s">
        <v>73</v>
      </c>
    </row>
    <row r="19" spans="1:2" ht="12">
      <c r="A19" s="6">
        <v>13</v>
      </c>
      <c r="B19" s="30" t="s">
        <v>39</v>
      </c>
    </row>
    <row r="20" spans="1:2" ht="12">
      <c r="A20" s="6">
        <v>14</v>
      </c>
      <c r="B20" s="30" t="s">
        <v>41</v>
      </c>
    </row>
    <row r="21" ht="12.75">
      <c r="A21" s="53" t="s">
        <v>53</v>
      </c>
    </row>
    <row r="22" spans="1:3" ht="12.75">
      <c r="A22" s="15">
        <v>15</v>
      </c>
      <c r="B22" s="10" t="s">
        <v>54</v>
      </c>
      <c r="C22" s="7" t="s">
        <v>55</v>
      </c>
    </row>
    <row r="23" ht="12.75">
      <c r="A23" s="53" t="s">
        <v>1</v>
      </c>
    </row>
    <row r="24" spans="1:3" ht="12.75">
      <c r="A24" s="2">
        <v>16</v>
      </c>
      <c r="B24" s="31" t="s">
        <v>70</v>
      </c>
      <c r="C24" s="7" t="s">
        <v>69</v>
      </c>
    </row>
    <row r="25" spans="1:2" ht="12">
      <c r="A25" s="6">
        <v>17</v>
      </c>
      <c r="B25" s="30" t="s">
        <v>43</v>
      </c>
    </row>
    <row r="26" spans="1:2" ht="12">
      <c r="A26" s="6">
        <v>18</v>
      </c>
      <c r="B26" s="30" t="s">
        <v>44</v>
      </c>
    </row>
    <row r="27" spans="1:2" ht="12">
      <c r="A27" s="6">
        <v>19</v>
      </c>
      <c r="B27" s="30" t="s">
        <v>45</v>
      </c>
    </row>
    <row r="28" spans="1:2" ht="12">
      <c r="A28" s="6">
        <v>20</v>
      </c>
      <c r="B28" s="30" t="s">
        <v>46</v>
      </c>
    </row>
    <row r="29" spans="1:2" ht="12">
      <c r="A29" s="6">
        <v>21</v>
      </c>
      <c r="B29" s="30" t="s">
        <v>47</v>
      </c>
    </row>
    <row r="30" spans="1:2" ht="12">
      <c r="A30" s="6">
        <v>22</v>
      </c>
      <c r="B30" s="30" t="s">
        <v>71</v>
      </c>
    </row>
    <row r="31" spans="1:2" ht="12">
      <c r="A31" s="6">
        <v>23</v>
      </c>
      <c r="B31" s="30" t="s">
        <v>48</v>
      </c>
    </row>
    <row r="32" spans="1:2" ht="12">
      <c r="A32" s="6">
        <v>24</v>
      </c>
      <c r="B32" s="30" t="s">
        <v>49</v>
      </c>
    </row>
    <row r="33" spans="1:3" ht="12">
      <c r="A33" s="6">
        <v>25</v>
      </c>
      <c r="B33" s="30" t="s">
        <v>51</v>
      </c>
      <c r="C33" s="7" t="s">
        <v>37</v>
      </c>
    </row>
    <row r="34" spans="1:2" ht="12.75">
      <c r="A34" s="67" t="s">
        <v>57</v>
      </c>
      <c r="B34" s="25"/>
    </row>
    <row r="35" spans="1:2" ht="12">
      <c r="A35" s="66">
        <v>26</v>
      </c>
      <c r="B35" s="25" t="s">
        <v>58</v>
      </c>
    </row>
    <row r="36" spans="1:2" ht="12">
      <c r="A36" s="66">
        <v>27</v>
      </c>
      <c r="B36" s="25" t="s">
        <v>61</v>
      </c>
    </row>
    <row r="37" spans="1:2" ht="12">
      <c r="A37" s="66">
        <v>28</v>
      </c>
      <c r="B37" s="25" t="s">
        <v>64</v>
      </c>
    </row>
    <row r="38" spans="1:3" ht="12.75">
      <c r="A38" s="68">
        <v>29</v>
      </c>
      <c r="B38" s="31" t="s">
        <v>77</v>
      </c>
      <c r="C38" s="10" t="s">
        <v>23</v>
      </c>
    </row>
    <row r="39" spans="1:2" ht="12">
      <c r="A39" s="66">
        <v>30</v>
      </c>
      <c r="B39" s="30" t="s">
        <v>59</v>
      </c>
    </row>
    <row r="40" spans="1:2" ht="12">
      <c r="A40" s="66">
        <v>31</v>
      </c>
      <c r="B40" s="30" t="s">
        <v>63</v>
      </c>
    </row>
    <row r="41" spans="1:2" ht="12">
      <c r="A41" s="66">
        <v>32</v>
      </c>
      <c r="B41" s="30" t="s">
        <v>60</v>
      </c>
    </row>
    <row r="42" spans="1:2" ht="12">
      <c r="A42" s="66">
        <v>33</v>
      </c>
      <c r="B42" s="30" t="s">
        <v>65</v>
      </c>
    </row>
    <row r="43" spans="1:2" ht="12.75">
      <c r="A43" s="68">
        <v>34</v>
      </c>
      <c r="B43" s="31" t="s">
        <v>78</v>
      </c>
    </row>
    <row r="44" spans="1:2" ht="12">
      <c r="A44" s="8"/>
      <c r="B44" s="54"/>
    </row>
    <row r="45" spans="1:2" ht="12">
      <c r="A45" s="8"/>
      <c r="B45" s="54"/>
    </row>
    <row r="46" spans="1:2" ht="12">
      <c r="A46" s="8"/>
      <c r="B46" s="54"/>
    </row>
    <row r="47" spans="1:2" ht="12">
      <c r="A47" s="8"/>
      <c r="B47" s="54"/>
    </row>
    <row r="48" spans="1:2" ht="12">
      <c r="A48" s="8"/>
      <c r="B48" s="54"/>
    </row>
    <row r="49" spans="1:2" ht="12">
      <c r="A49" s="8"/>
      <c r="B49" s="54"/>
    </row>
    <row r="50" spans="1:2" ht="12.75">
      <c r="A50" s="8"/>
      <c r="B50" s="10"/>
    </row>
    <row r="51" spans="1:2" ht="12">
      <c r="A51" s="8"/>
      <c r="B51" s="54"/>
    </row>
    <row r="52" spans="1:2" ht="12.75">
      <c r="A52" s="8"/>
      <c r="B52" s="10"/>
    </row>
  </sheetData>
  <sheetProtection/>
  <mergeCells count="1"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7" bestFit="1" customWidth="1"/>
    <col min="2" max="2" width="38.421875" style="7" customWidth="1"/>
    <col min="3" max="3" width="15.8515625" style="7" bestFit="1" customWidth="1"/>
    <col min="4" max="16384" width="9.140625" style="7" customWidth="1"/>
  </cols>
  <sheetData>
    <row r="1" spans="1:4" ht="12.75">
      <c r="A1" s="15"/>
      <c r="B1" s="15"/>
      <c r="C1" s="15"/>
      <c r="D1" s="8"/>
    </row>
    <row r="2" ht="12.75">
      <c r="A2" s="15" t="s">
        <v>79</v>
      </c>
    </row>
    <row r="3" spans="1:2" ht="12">
      <c r="A3" s="8"/>
      <c r="B3" s="7" t="s">
        <v>80</v>
      </c>
    </row>
    <row r="4" spans="1:2" ht="12">
      <c r="A4" s="8" t="s">
        <v>81</v>
      </c>
      <c r="B4" s="7" t="s">
        <v>82</v>
      </c>
    </row>
    <row r="5" ht="12">
      <c r="A5" s="8"/>
    </row>
    <row r="6" ht="12">
      <c r="A6" s="8"/>
    </row>
    <row r="7" ht="12">
      <c r="A7" s="8"/>
    </row>
    <row r="8" ht="12">
      <c r="A8" s="8"/>
    </row>
    <row r="9" ht="12">
      <c r="A9" s="8"/>
    </row>
    <row r="10" ht="12">
      <c r="A10" s="8"/>
    </row>
    <row r="11" ht="12">
      <c r="A11" s="8"/>
    </row>
    <row r="12" ht="12">
      <c r="A12" s="8"/>
    </row>
    <row r="13" ht="12">
      <c r="A13" s="8"/>
    </row>
    <row r="14" ht="12">
      <c r="A1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5.00390625" style="0" bestFit="1" customWidth="1"/>
    <col min="3" max="3" width="53.421875" style="0" bestFit="1" customWidth="1"/>
    <col min="4" max="4" width="16.8515625" style="0" bestFit="1" customWidth="1"/>
    <col min="5" max="5" width="18.8515625" style="0" bestFit="1" customWidth="1"/>
    <col min="6" max="6" width="9.421875" style="0" bestFit="1" customWidth="1"/>
  </cols>
  <sheetData>
    <row r="1" spans="1:6" ht="13.5" thickBot="1">
      <c r="A1" s="12" t="s">
        <v>24</v>
      </c>
      <c r="B1" s="12" t="s">
        <v>16</v>
      </c>
      <c r="C1" s="12" t="s">
        <v>25</v>
      </c>
      <c r="D1" s="12" t="s">
        <v>26</v>
      </c>
      <c r="E1" s="13" t="s">
        <v>27</v>
      </c>
      <c r="F1" s="13" t="s">
        <v>28</v>
      </c>
    </row>
    <row r="2" spans="1:6" ht="12">
      <c r="A2" s="5" t="s">
        <v>30</v>
      </c>
      <c r="B2">
        <v>1</v>
      </c>
      <c r="C2" t="str">
        <f>VLOOKUP($B2,MS165M!$A$14:$E$57,2,FALSE)</f>
        <v>In-Dash Motorized Monitors with DVD/CD (All Size)</v>
      </c>
      <c r="D2">
        <f>ROUND(VLOOKUP($B2,MS165M!$A$14:$E$57,4,FALSE),0)</f>
        <v>0</v>
      </c>
      <c r="E2">
        <f>ROUND(VLOOKUP($B2,MS165M!$A$14:$E$57,5,FALSE),0)</f>
        <v>0</v>
      </c>
      <c r="F2" s="5" t="s">
        <v>29</v>
      </c>
    </row>
    <row r="3" spans="1:6" ht="12">
      <c r="A3" s="5" t="s">
        <v>30</v>
      </c>
      <c r="B3">
        <v>2</v>
      </c>
      <c r="C3" t="str">
        <f>VLOOKUP($B3,MS165M!$A$14:$E$57,2,FALSE)</f>
        <v># in line 1 that has a touchscreen</v>
      </c>
      <c r="D3">
        <f>ROUND(VLOOKUP($B3,MS165M!$A$14:$E$57,4,FALSE),0)</f>
        <v>0</v>
      </c>
      <c r="E3">
        <f>ROUND(VLOOKUP($B3,MS165M!$A$14:$E$57,5,FALSE),0)</f>
        <v>0</v>
      </c>
      <c r="F3" s="5" t="s">
        <v>29</v>
      </c>
    </row>
    <row r="4" spans="1:6" ht="12">
      <c r="A4" s="5" t="s">
        <v>30</v>
      </c>
      <c r="B4">
        <v>3</v>
      </c>
      <c r="C4" t="str">
        <f>VLOOKUP($B4,MS165M!$A$14:$E$57,2,FALSE)</f>
        <v>Double Din Fixed Monitor/Multi-Media Deck</v>
      </c>
      <c r="D4">
        <f>ROUND(VLOOKUP($B4,MS165M!$A$14:$E$57,4,FALSE),0)</f>
        <v>0</v>
      </c>
      <c r="E4">
        <f>ROUND(VLOOKUP($B4,MS165M!$A$14:$E$57,5,FALSE),0)</f>
        <v>0</v>
      </c>
      <c r="F4" s="5" t="s">
        <v>29</v>
      </c>
    </row>
    <row r="5" spans="1:6" ht="12">
      <c r="A5" s="5" t="s">
        <v>30</v>
      </c>
      <c r="B5">
        <v>4</v>
      </c>
      <c r="C5" t="str">
        <f>VLOOKUP($B5,MS165M!$A$14:$E$57,2,FALSE)</f>
        <v># in line 3 that has a touchscreen</v>
      </c>
      <c r="D5">
        <f>ROUND(VLOOKUP($B5,MS165M!$A$14:$E$57,4,FALSE),0)</f>
        <v>0</v>
      </c>
      <c r="E5">
        <f>ROUND(VLOOKUP($B5,MS165M!$A$14:$E$57,5,FALSE),0)</f>
        <v>0</v>
      </c>
      <c r="F5" s="5" t="s">
        <v>29</v>
      </c>
    </row>
    <row r="6" spans="1:6" ht="12">
      <c r="A6" s="5" t="s">
        <v>30</v>
      </c>
      <c r="B6">
        <v>5</v>
      </c>
      <c r="C6" t="str">
        <f>VLOOKUP($B6,MS165M!$A$14:$E$57,2,FALSE)</f>
        <v>Total In-Dash Monitors (Lines 1 and 3)</v>
      </c>
      <c r="D6">
        <f>ROUND(VLOOKUP($B6,MS165M!$A$14:$E$57,4,FALSE),0)</f>
        <v>0</v>
      </c>
      <c r="E6">
        <f>ROUND(VLOOKUP($B6,MS165M!$A$14:$E$57,5,FALSE),0)</f>
        <v>0</v>
      </c>
      <c r="F6" s="5" t="s">
        <v>29</v>
      </c>
    </row>
    <row r="7" spans="1:6" ht="12">
      <c r="A7" s="5" t="s">
        <v>30</v>
      </c>
      <c r="B7">
        <v>6</v>
      </c>
      <c r="C7" t="str">
        <f>VLOOKUP($B7,MS165M!$A$14:$E$57,2,FALSE)</f>
        <v>Total In-Dash Monitors with HD Radio Functionality</v>
      </c>
      <c r="D7">
        <f>ROUND(VLOOKUP($B7,MS165M!$A$14:$E$57,4,FALSE),0)</f>
        <v>0</v>
      </c>
      <c r="E7">
        <f>ROUND(VLOOKUP($B7,MS165M!$A$14:$E$57,5,FALSE),0)</f>
        <v>0</v>
      </c>
      <c r="F7" s="5" t="s">
        <v>29</v>
      </c>
    </row>
    <row r="8" spans="1:6" ht="12">
      <c r="A8" s="5" t="s">
        <v>30</v>
      </c>
      <c r="B8">
        <v>7</v>
      </c>
      <c r="C8" t="str">
        <f>VLOOKUP($B8,MS165M!$A$14:$E$57,2,FALSE)</f>
        <v>Total In-Dash Monitors with Satellite Radio Functionality</v>
      </c>
      <c r="D8">
        <f>ROUND(VLOOKUP($B8,MS165M!$A$14:$E$57,4,FALSE),0)</f>
        <v>0</v>
      </c>
      <c r="E8">
        <f>ROUND(VLOOKUP($B8,MS165M!$A$14:$E$57,5,FALSE),0)</f>
        <v>0</v>
      </c>
      <c r="F8" s="5" t="s">
        <v>29</v>
      </c>
    </row>
    <row r="9" spans="1:6" ht="12">
      <c r="A9" s="5" t="s">
        <v>30</v>
      </c>
      <c r="B9">
        <v>8</v>
      </c>
      <c r="C9" t="str">
        <f>VLOOKUP($B9,MS165M!$A$14:$E$57,2,FALSE)</f>
        <v>Total In-Dash Monitors with Navigation Functionality (Requires additional GPS module)</v>
      </c>
      <c r="D9">
        <f>ROUND(VLOOKUP($B9,MS165M!$A$14:$E$57,4,FALSE),0)</f>
        <v>0</v>
      </c>
      <c r="E9">
        <f>ROUND(VLOOKUP($B9,MS165M!$A$14:$E$57,5,FALSE),0)</f>
        <v>0</v>
      </c>
      <c r="F9" s="5" t="s">
        <v>29</v>
      </c>
    </row>
    <row r="10" spans="1:6" ht="12">
      <c r="A10" s="5" t="s">
        <v>30</v>
      </c>
      <c r="B10">
        <v>9</v>
      </c>
      <c r="C10" t="str">
        <f>VLOOKUP($B10,MS165M!$A$14:$E$57,2,FALSE)</f>
        <v>Total In-Dash Monitors with Bluetooth Functionality</v>
      </c>
      <c r="D10">
        <f>ROUND(VLOOKUP($B10,MS165M!$A$14:$E$57,4,FALSE),0)</f>
        <v>0</v>
      </c>
      <c r="E10">
        <f>ROUND(VLOOKUP($B10,MS165M!$A$14:$E$57,5,FALSE),0)</f>
        <v>0</v>
      </c>
      <c r="F10" s="5" t="s">
        <v>29</v>
      </c>
    </row>
    <row r="11" spans="1:6" ht="12">
      <c r="A11" s="5" t="s">
        <v>30</v>
      </c>
      <c r="B11">
        <v>10</v>
      </c>
      <c r="C11" t="str">
        <f>VLOOKUP($B11,MS165M!$A$14:$E$57,2,FALSE)</f>
        <v>Total In-Dash Monitors with USB input</v>
      </c>
      <c r="D11">
        <f>ROUND(VLOOKUP($B11,MS165M!$A$14:$E$57,4,FALSE),0)</f>
        <v>0</v>
      </c>
      <c r="E11">
        <f>ROUND(VLOOKUP($B11,MS165M!$A$14:$E$57,5,FALSE),0)</f>
        <v>0</v>
      </c>
      <c r="F11" s="5" t="s">
        <v>29</v>
      </c>
    </row>
    <row r="12" spans="1:6" ht="12">
      <c r="A12" s="5" t="s">
        <v>30</v>
      </c>
      <c r="B12">
        <v>11</v>
      </c>
      <c r="C12" t="str">
        <f>VLOOKUP($B12,MS165M!$A$14:$E$57,2,FALSE)</f>
        <v>Total In-Dash Monitors with Internet Radio</v>
      </c>
      <c r="D12">
        <f>ROUND(VLOOKUP($B12,MS165M!$A$14:$E$57,4,FALSE),0)</f>
        <v>0</v>
      </c>
      <c r="E12">
        <f>ROUND(VLOOKUP($B12,MS165M!$A$14:$E$57,5,FALSE),0)</f>
        <v>0</v>
      </c>
      <c r="F12" s="5" t="s">
        <v>29</v>
      </c>
    </row>
    <row r="13" spans="1:6" ht="12">
      <c r="A13" s="5" t="s">
        <v>30</v>
      </c>
      <c r="B13">
        <v>12</v>
      </c>
      <c r="C13" t="str">
        <f>VLOOKUP($B13,MS165M!$A$14:$E$57,2,FALSE)</f>
        <v>Total In-Dash Monitors with Android Auto or Apple CarPlay</v>
      </c>
      <c r="D13">
        <f>ROUND(VLOOKUP($B13,MS165M!$A$14:$E$57,4,FALSE),0)</f>
        <v>0</v>
      </c>
      <c r="E13">
        <f>ROUND(VLOOKUP($B13,MS165M!$A$14:$E$57,5,FALSE),0)</f>
        <v>0</v>
      </c>
      <c r="F13" s="5" t="s">
        <v>29</v>
      </c>
    </row>
    <row r="14" spans="1:6" ht="12">
      <c r="A14" s="5" t="s">
        <v>30</v>
      </c>
      <c r="B14">
        <v>13</v>
      </c>
      <c r="C14" t="str">
        <f>VLOOKUP($B14,MS165M!$A$14:$E$57,2,FALSE)</f>
        <v>Total In-Dash Monitors that are Multi-zone</v>
      </c>
      <c r="D14">
        <f>ROUND(VLOOKUP($B14,MS165M!$A$14:$E$57,4,FALSE),0)</f>
        <v>0</v>
      </c>
      <c r="E14">
        <f>ROUND(VLOOKUP($B14,MS165M!$A$14:$E$57,5,FALSE),0)</f>
        <v>0</v>
      </c>
      <c r="F14" s="5" t="s">
        <v>29</v>
      </c>
    </row>
    <row r="15" spans="1:6" ht="12">
      <c r="A15" s="5" t="s">
        <v>30</v>
      </c>
      <c r="B15">
        <v>14</v>
      </c>
      <c r="C15" t="str">
        <f>VLOOKUP($B15,MS165M!$A$14:$E$57,2,FALSE)</f>
        <v>Total In-Dash Monitors with HDMI</v>
      </c>
      <c r="D15">
        <f>ROUND(VLOOKUP($B15,MS165M!$A$14:$E$57,4,FALSE),0)</f>
        <v>0</v>
      </c>
      <c r="E15">
        <f>ROUND(VLOOKUP($B15,MS165M!$A$14:$E$57,5,FALSE),0)</f>
        <v>0</v>
      </c>
      <c r="F15" s="5" t="s">
        <v>29</v>
      </c>
    </row>
    <row r="16" spans="1:6" ht="12">
      <c r="A16" s="5" t="s">
        <v>30</v>
      </c>
      <c r="B16">
        <v>15</v>
      </c>
      <c r="C16" t="str">
        <f>VLOOKUP($B16,MS165M!$A$14:$E$57,2,FALSE)</f>
        <v>Rear-View Back Up Cameras</v>
      </c>
      <c r="D16">
        <f>ROUND(VLOOKUP($B16,MS165M!$A$14:$E$57,4,FALSE),0)</f>
        <v>0</v>
      </c>
      <c r="E16">
        <f>ROUND(VLOOKUP($B16,MS165M!$A$14:$E$57,5,FALSE),0)</f>
        <v>0</v>
      </c>
      <c r="F16" s="5" t="s">
        <v>29</v>
      </c>
    </row>
    <row r="17" spans="1:6" ht="12">
      <c r="A17" s="5" t="s">
        <v>30</v>
      </c>
      <c r="B17">
        <v>16</v>
      </c>
      <c r="C17" t="str">
        <f>VLOOKUP($B17,MS165M!$A$14:$E$57,2,FALSE)</f>
        <v>Total Navigation Units (Fixed and Add-on Modules)</v>
      </c>
      <c r="D17">
        <f>ROUND(VLOOKUP($B17,MS165M!$A$14:$E$57,4,FALSE),0)</f>
        <v>0</v>
      </c>
      <c r="E17">
        <f>ROUND(VLOOKUP($B17,MS165M!$A$14:$E$57,5,FALSE),0)</f>
        <v>0</v>
      </c>
      <c r="F17" s="5" t="s">
        <v>29</v>
      </c>
    </row>
    <row r="18" spans="1:6" ht="12">
      <c r="A18" s="5" t="s">
        <v>30</v>
      </c>
      <c r="B18">
        <v>17</v>
      </c>
      <c r="C18" t="s">
        <v>70</v>
      </c>
      <c r="D18">
        <f>ROUND(VLOOKUP($B18,MS165M!$A$14:$E$57,4,FALSE),0)</f>
        <v>0</v>
      </c>
      <c r="E18">
        <f>ROUND(VLOOKUP($B18,MS165M!$A$14:$E$57,5,FALSE),0)</f>
        <v>0</v>
      </c>
      <c r="F18" s="5" t="s">
        <v>29</v>
      </c>
    </row>
    <row r="19" spans="1:6" ht="12">
      <c r="A19" s="5" t="s">
        <v>30</v>
      </c>
      <c r="B19">
        <v>18</v>
      </c>
      <c r="C19" t="s">
        <v>43</v>
      </c>
      <c r="D19">
        <f>ROUND(VLOOKUP($B19,MS165M!$A$14:$E$57,4,FALSE),0)</f>
        <v>0</v>
      </c>
      <c r="E19">
        <f>ROUND(VLOOKUP($B19,MS165M!$A$14:$E$57,5,FALSE),0)</f>
        <v>0</v>
      </c>
      <c r="F19" s="5" t="s">
        <v>29</v>
      </c>
    </row>
    <row r="20" spans="1:6" ht="12">
      <c r="A20" s="5" t="s">
        <v>30</v>
      </c>
      <c r="B20">
        <v>19</v>
      </c>
      <c r="C20" t="s">
        <v>44</v>
      </c>
      <c r="D20">
        <f>ROUND(VLOOKUP($B20,MS165M!$A$14:$E$57,4,FALSE),0)</f>
        <v>0</v>
      </c>
      <c r="E20">
        <f>ROUND(VLOOKUP($B20,MS165M!$A$14:$E$57,5,FALSE),0)</f>
        <v>0</v>
      </c>
      <c r="F20" s="5" t="s">
        <v>29</v>
      </c>
    </row>
    <row r="21" spans="1:6" ht="12">
      <c r="A21" s="5" t="s">
        <v>30</v>
      </c>
      <c r="B21">
        <v>20</v>
      </c>
      <c r="C21" t="s">
        <v>45</v>
      </c>
      <c r="D21">
        <f>ROUND(VLOOKUP($B21,MS165M!$A$14:$E$57,4,FALSE),0)</f>
        <v>0</v>
      </c>
      <c r="E21">
        <f>ROUND(VLOOKUP($B21,MS165M!$A$14:$E$57,5,FALSE),0)</f>
        <v>0</v>
      </c>
      <c r="F21" s="5" t="s">
        <v>29</v>
      </c>
    </row>
    <row r="22" spans="1:6" ht="12">
      <c r="A22" s="5" t="s">
        <v>30</v>
      </c>
      <c r="B22">
        <v>21</v>
      </c>
      <c r="C22" t="s">
        <v>46</v>
      </c>
      <c r="D22">
        <f>ROUND(VLOOKUP($B22,MS165M!$A$14:$E$57,4,FALSE),0)</f>
        <v>0</v>
      </c>
      <c r="E22">
        <f>ROUND(VLOOKUP($B22,MS165M!$A$14:$E$57,5,FALSE),0)</f>
        <v>0</v>
      </c>
      <c r="F22" s="5" t="s">
        <v>29</v>
      </c>
    </row>
    <row r="23" spans="1:6" ht="12">
      <c r="A23" s="5" t="s">
        <v>30</v>
      </c>
      <c r="B23">
        <v>22</v>
      </c>
      <c r="C23" t="s">
        <v>47</v>
      </c>
      <c r="D23">
        <f>ROUND(VLOOKUP($B23,MS165M!$A$14:$E$57,4,FALSE),0)</f>
        <v>0</v>
      </c>
      <c r="E23">
        <f>ROUND(VLOOKUP($B23,MS165M!$A$14:$E$57,5,FALSE),0)</f>
        <v>0</v>
      </c>
      <c r="F23" s="5" t="s">
        <v>29</v>
      </c>
    </row>
    <row r="24" spans="1:6" ht="12">
      <c r="A24" s="5" t="s">
        <v>30</v>
      </c>
      <c r="B24">
        <v>23</v>
      </c>
      <c r="C24" t="s">
        <v>50</v>
      </c>
      <c r="D24">
        <f>ROUND(VLOOKUP($B24,MS165M!$A$14:$E$57,4,FALSE),0)</f>
        <v>0</v>
      </c>
      <c r="E24">
        <f>ROUND(VLOOKUP($B24,MS165M!$A$14:$E$57,5,FALSE),0)</f>
        <v>0</v>
      </c>
      <c r="F24" s="5" t="s">
        <v>29</v>
      </c>
    </row>
    <row r="25" spans="1:6" ht="12">
      <c r="A25" s="5" t="s">
        <v>30</v>
      </c>
      <c r="B25">
        <v>24</v>
      </c>
      <c r="C25" t="s">
        <v>48</v>
      </c>
      <c r="D25">
        <f>ROUND(VLOOKUP($B25,MS165M!$A$14:$E$57,4,FALSE),0)</f>
        <v>0</v>
      </c>
      <c r="E25">
        <f>ROUND(VLOOKUP($B25,MS165M!$A$14:$E$57,5,FALSE),0)</f>
        <v>0</v>
      </c>
      <c r="F25" s="5" t="s">
        <v>29</v>
      </c>
    </row>
    <row r="26" spans="1:6" ht="12">
      <c r="A26" s="5" t="s">
        <v>30</v>
      </c>
      <c r="B26">
        <v>25</v>
      </c>
      <c r="C26" t="s">
        <v>49</v>
      </c>
      <c r="D26">
        <f>ROUND(VLOOKUP($B26,MS165M!$A$14:$E$57,4,FALSE),0)</f>
        <v>0</v>
      </c>
      <c r="E26">
        <f>ROUND(VLOOKUP($B26,MS165M!$A$14:$E$57,5,FALSE),0)</f>
        <v>0</v>
      </c>
      <c r="F26" s="5" t="s">
        <v>29</v>
      </c>
    </row>
    <row r="27" spans="1:6" ht="12">
      <c r="A27" s="5" t="s">
        <v>30</v>
      </c>
      <c r="B27">
        <v>26</v>
      </c>
      <c r="C27" t="s">
        <v>51</v>
      </c>
      <c r="D27">
        <f>ROUND(VLOOKUP($B27,MS165M!$A$14:$E$57,4,FALSE),0)</f>
        <v>0</v>
      </c>
      <c r="E27">
        <f>ROUND(VLOOKUP($B27,MS165M!$A$14:$E$57,5,FALSE),0)</f>
        <v>0</v>
      </c>
      <c r="F27" s="5" t="s">
        <v>29</v>
      </c>
    </row>
    <row r="28" spans="1:6" ht="12">
      <c r="A28" s="5" t="s">
        <v>30</v>
      </c>
      <c r="B28">
        <v>27</v>
      </c>
      <c r="C28" t="str">
        <f>VLOOKUP($B28,MS165M!$A$14:$E$57,2,FALSE)</f>
        <v>Dual Channel Dash Cams</v>
      </c>
      <c r="D28">
        <f>ROUND(VLOOKUP($B28,MS165M!$A$14:$E$57,4,FALSE),0)</f>
        <v>0</v>
      </c>
      <c r="E28">
        <f>ROUND(VLOOKUP($B28,MS165M!$A$14:$E$57,5,FALSE),0)</f>
        <v>0</v>
      </c>
      <c r="F28" s="5" t="s">
        <v>29</v>
      </c>
    </row>
    <row r="29" spans="1:6" ht="12">
      <c r="A29" s="5" t="s">
        <v>30</v>
      </c>
      <c r="B29">
        <v>28</v>
      </c>
      <c r="C29" t="str">
        <f>VLOOKUP($B29,MS165M!$A$14:$E$57,2,FALSE)</f>
        <v>Multi-Channel (Observational) Dash Cams</v>
      </c>
      <c r="D29">
        <f>ROUND(VLOOKUP($B29,MS165M!$A$14:$E$57,4,FALSE),0)</f>
        <v>0</v>
      </c>
      <c r="E29">
        <f>ROUND(VLOOKUP($B29,MS165M!$A$14:$E$57,5,FALSE),0)</f>
        <v>0</v>
      </c>
      <c r="F29" s="5" t="s">
        <v>29</v>
      </c>
    </row>
    <row r="30" spans="1:6" ht="12">
      <c r="A30" s="5" t="s">
        <v>30</v>
      </c>
      <c r="B30">
        <v>29</v>
      </c>
      <c r="C30" t="str">
        <f>VLOOKUP($B30,MS165M!$A$14:$E$57,2,FALSE)</f>
        <v>Total Dash Cams (Lines 26 - 28)</v>
      </c>
      <c r="D30">
        <f>ROUND(VLOOKUP($B30,MS165M!$A$14:$E$57,4,FALSE),0)</f>
        <v>0</v>
      </c>
      <c r="E30">
        <f>ROUND(VLOOKUP($B30,MS165M!$A$14:$E$57,5,FALSE),0)</f>
        <v>0</v>
      </c>
      <c r="F30" s="5" t="s">
        <v>29</v>
      </c>
    </row>
    <row r="31" spans="1:6" ht="12">
      <c r="A31" s="5" t="s">
        <v>30</v>
      </c>
      <c r="B31">
        <v>30</v>
      </c>
      <c r="C31" t="str">
        <f>VLOOKUP($B31,MS165M!$A$14:$E$57,2,FALSE)</f>
        <v>Total Dash Cams with GPS</v>
      </c>
      <c r="D31">
        <f>ROUND(VLOOKUP($B31,MS165M!$A$14:$E$57,4,FALSE),0)</f>
        <v>0</v>
      </c>
      <c r="E31">
        <f>ROUND(VLOOKUP($B31,MS165M!$A$14:$E$57,5,FALSE),0)</f>
        <v>0</v>
      </c>
      <c r="F31" s="5" t="s">
        <v>29</v>
      </c>
    </row>
    <row r="32" spans="1:6" ht="12">
      <c r="A32" s="5" t="s">
        <v>30</v>
      </c>
      <c r="B32">
        <v>31</v>
      </c>
      <c r="C32" t="str">
        <f>VLOOKUP($B32,MS165M!$A$14:$E$57,2,FALSE)</f>
        <v>Total Dash Cams with Connectivity (wifi and/or bluetooth)</v>
      </c>
      <c r="D32">
        <f>ROUND(VLOOKUP($B32,MS165M!$A$14:$E$57,4,FALSE),0)</f>
        <v>0</v>
      </c>
      <c r="E32">
        <f>ROUND(VLOOKUP($B32,MS165M!$A$14:$E$57,5,FALSE),0)</f>
        <v>0</v>
      </c>
      <c r="F32" s="5" t="s">
        <v>29</v>
      </c>
    </row>
    <row r="33" spans="1:6" ht="12">
      <c r="A33" s="5" t="s">
        <v>30</v>
      </c>
      <c r="B33">
        <v>32</v>
      </c>
      <c r="C33" t="str">
        <f>VLOOKUP($B33,MS165M!$A$14:$E$57,2,FALSE)</f>
        <v>Total Dash Cams with LCD Screen</v>
      </c>
      <c r="D33">
        <f>ROUND(VLOOKUP($B33,MS165M!$A$14:$E$57,4,FALSE),0)</f>
        <v>0</v>
      </c>
      <c r="E33">
        <f>ROUND(VLOOKUP($B33,MS165M!$A$14:$E$57,5,FALSE),0)</f>
        <v>0</v>
      </c>
      <c r="F33" s="5" t="s">
        <v>29</v>
      </c>
    </row>
    <row r="34" spans="1:6" ht="12">
      <c r="A34" s="5" t="s">
        <v>30</v>
      </c>
      <c r="B34">
        <v>33</v>
      </c>
      <c r="C34" t="str">
        <f>VLOOKUP($B34,MS165M!$A$14:$E$57,2,FALSE)</f>
        <v>Total Dash Cams with separate rear view camera</v>
      </c>
      <c r="D34">
        <f>ROUND(VLOOKUP($B34,MS165M!$A$14:$E$57,4,FALSE),0)</f>
        <v>0</v>
      </c>
      <c r="E34">
        <f>ROUND(VLOOKUP($B34,MS165M!$A$14:$E$57,5,FALSE),0)</f>
        <v>0</v>
      </c>
      <c r="F34" s="5" t="s">
        <v>29</v>
      </c>
    </row>
    <row r="35" spans="1:6" ht="12">
      <c r="A35" s="5" t="s">
        <v>30</v>
      </c>
      <c r="B35">
        <v>34</v>
      </c>
      <c r="C35" t="str">
        <f>VLOOKUP($B35,MS165M!$A$14:$E$57,2,FALSE)</f>
        <v>GRAND TOTAL (lines 5, 15, 16, and 29)</v>
      </c>
      <c r="D35">
        <f>ROUND(VLOOKUP($B35,MS165M!$A$14:$E$57,4,FALSE),0)</f>
        <v>0</v>
      </c>
      <c r="E35">
        <f>ROUND(VLOOKUP($B35,MS165M!$A$14:$E$57,5,FALSE),0)</f>
        <v>0</v>
      </c>
      <c r="F35" s="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 Market Research Department</dc:creator>
  <cp:keywords/>
  <dc:description/>
  <cp:lastModifiedBy>Ian Santo-Domingo</cp:lastModifiedBy>
  <cp:lastPrinted>2010-01-07T14:56:50Z</cp:lastPrinted>
  <dcterms:created xsi:type="dcterms:W3CDTF">2000-06-12T17:32:42Z</dcterms:created>
  <dcterms:modified xsi:type="dcterms:W3CDTF">2019-01-14T22:15:28Z</dcterms:modified>
  <cp:category/>
  <cp:version/>
  <cp:contentType/>
  <cp:contentStatus/>
</cp:coreProperties>
</file>