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80" activeTab="0"/>
  </bookViews>
  <sheets>
    <sheet name="MS115M" sheetId="1" r:id="rId1"/>
    <sheet name="Line Definitions" sheetId="2" r:id="rId2"/>
    <sheet name="Summary of Revisions" sheetId="3" r:id="rId3"/>
    <sheet name="MS115M_Data" sheetId="4" r:id="rId4"/>
  </sheets>
  <definedNames>
    <definedName name="_xlnm.Print_Area" localSheetId="0">'MS115M'!$A$2:$H$43</definedName>
  </definedNames>
  <calcPr fullCalcOnLoad="1"/>
</workbook>
</file>

<file path=xl/sharedStrings.xml><?xml version="1.0" encoding="utf-8"?>
<sst xmlns="http://schemas.openxmlformats.org/spreadsheetml/2006/main" count="124" uniqueCount="56">
  <si>
    <t>Line</t>
  </si>
  <si>
    <t xml:space="preserve">   Description</t>
  </si>
  <si>
    <t>Participant Code:</t>
  </si>
  <si>
    <t>Units</t>
  </si>
  <si>
    <t>Dollars</t>
  </si>
  <si>
    <t>Month:</t>
  </si>
  <si>
    <t>Grand Total</t>
  </si>
  <si>
    <t>Domestic Factory Sales of Component Speakers</t>
  </si>
  <si>
    <t>MS-115-M</t>
  </si>
  <si>
    <t>Total Outdoor Speakers</t>
  </si>
  <si>
    <t>* Each speaker pair counts as two units, each 3-piece package counts as three units, and so on.</t>
  </si>
  <si>
    <t>** Price category should be determined by dealer cost before programs.</t>
  </si>
  <si>
    <t>CE MarketMetrics</t>
  </si>
  <si>
    <t>Due  by the 15th of the month following the report period.</t>
  </si>
  <si>
    <t>REPORT</t>
  </si>
  <si>
    <t>Description</t>
  </si>
  <si>
    <t>CurrYearMtdUnits</t>
  </si>
  <si>
    <t>CurrYearMtdDollars</t>
  </si>
  <si>
    <t>Inventory</t>
  </si>
  <si>
    <t>MS115M</t>
  </si>
  <si>
    <t>NA</t>
  </si>
  <si>
    <t>Speakers designed for installation inside a wall</t>
  </si>
  <si>
    <t>Speakers designed for installation inside a ceiling</t>
  </si>
  <si>
    <t>Speakers designed to be weather-resistant for outdoor use</t>
  </si>
  <si>
    <t>Speakers specifically designed only to reproduce the lowest of audible frequencies</t>
  </si>
  <si>
    <t>Total Shelf Speakers (include Satellite Speakers here)</t>
  </si>
  <si>
    <t xml:space="preserve">   # of Total Soundbars with Separate Subwoofer</t>
  </si>
  <si>
    <t>OTHER SPEAKERS (not included in categories above)</t>
  </si>
  <si>
    <r>
      <t xml:space="preserve">Any Questions?  Call Rachael Friedman (703) 654-1484; </t>
    </r>
    <r>
      <rPr>
        <b/>
        <sz val="10"/>
        <rFont val="Arial"/>
        <family val="2"/>
      </rPr>
      <t>E-Mail: rfriedman@vaultconsulting.com</t>
    </r>
  </si>
  <si>
    <t>Total Ceiling Speakers</t>
  </si>
  <si>
    <t>Now includes Surface Mount speakers</t>
  </si>
  <si>
    <t>2019 MS-115-M</t>
  </si>
  <si>
    <t xml:space="preserve">   # of Total Soundbars with Wi-Fi/Internet Connectivity</t>
  </si>
  <si>
    <t>Total Wireless Speakers</t>
  </si>
  <si>
    <t xml:space="preserve">   # of Wireless Speakers that are Bluetooth-enabled</t>
  </si>
  <si>
    <t xml:space="preserve">   # of Wireless Speakers that are Wi-Fi enabled</t>
  </si>
  <si>
    <t xml:space="preserve">   # of Wireless Speakers that are AirPlay-enabled</t>
  </si>
  <si>
    <t xml:space="preserve">   # of Wireless Speakers that are portable</t>
  </si>
  <si>
    <t xml:space="preserve">   # of Wireless Speakers that are smart speakers (e.g. Amazon Alexa, Google Home, Apple Siri)</t>
  </si>
  <si>
    <t xml:space="preserve">        #  Smart speakers with a display/screen</t>
  </si>
  <si>
    <t xml:space="preserve">   # of Wireless Speakers with multiroom audio capabilities</t>
  </si>
  <si>
    <t>Total Floor Speakers</t>
  </si>
  <si>
    <t xml:space="preserve">Total In-Wall Speakers </t>
  </si>
  <si>
    <t xml:space="preserve">Total Number of Subwoofers </t>
  </si>
  <si>
    <t xml:space="preserve">Total Soundbars [Speakers and Packages] </t>
  </si>
  <si>
    <t>Total Separate Center Channel Speakers</t>
  </si>
  <si>
    <t>GRAND TOTAL (Lines 1 - 8, 11, and 19)</t>
  </si>
  <si>
    <t>Soundbars Max</t>
  </si>
  <si>
    <t>Wireless Speakers Max</t>
  </si>
  <si>
    <t>Data Checks</t>
  </si>
  <si>
    <t>All sound bars sold with separate subwoofer</t>
  </si>
  <si>
    <t>Smart Assistant Enabled</t>
  </si>
  <si>
    <t>Portable, Smart, and/or Wired</t>
  </si>
  <si>
    <t xml:space="preserve">2019 Revisions </t>
  </si>
  <si>
    <t>2018 Lines 2, 3, 5, 6, 9, 11, 12, 14-16, 18-21, 24, 25, 26-34, and 36 were all removed.</t>
  </si>
  <si>
    <t xml:space="preserve">NEW 2019 Lines: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</si>
</sst>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.0"/>
    <numFmt numFmtId="167" formatCode="&quot;$&quot;\ #,##0"/>
    <numFmt numFmtId="168" formatCode="#,##0;\-\ #,##0"/>
    <numFmt numFmtId="169" formatCode="&quot;$&quot;#,##0;&quot;$&quot;\ \-\ #,##0"/>
    <numFmt numFmtId="170" formatCode="00000"/>
    <numFmt numFmtId="171" formatCode="mmm\-yyyy"/>
    <numFmt numFmtId="172" formatCode="m/d"/>
    <numFmt numFmtId="173" formatCode="mm/dd/yyyy"/>
    <numFmt numFmtId="174" formatCode="0_);[Red]\(0\)"/>
    <numFmt numFmtId="175" formatCode="_(* #,##0.0_);_(* \(#,##0.0\);_(* &quot;-&quot;?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"/>
    <numFmt numFmtId="189" formatCode="0.000"/>
    <numFmt numFmtId="190" formatCode="0.0_);[Red]\(0.0\)"/>
    <numFmt numFmtId="191" formatCode="0.0000000000"/>
    <numFmt numFmtId="192" formatCode="0.000000000"/>
    <numFmt numFmtId="193" formatCode="0.00000000"/>
    <numFmt numFmtId="194" formatCode="0.00_);[Red]\(0.00\)"/>
    <numFmt numFmtId="195" formatCode="0.000_);[Red]\(0.000\)"/>
    <numFmt numFmtId="196" formatCode="0.0000_);[Red]\(0.0000\)"/>
    <numFmt numFmtId="197" formatCode="0.00000_);[Red]\(0.00000\)"/>
    <numFmt numFmtId="198" formatCode="[$€-2]\ #,##0.00_);[Red]\([$€-2]\ #,##0.00\)"/>
    <numFmt numFmtId="199" formatCode="[$-409]mmmm\ d\,\ yyyy;@"/>
    <numFmt numFmtId="200" formatCode="mmmm\ yyyy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  <numFmt numFmtId="205" formatCode="#,##0.0000000_);[Red]\(#,##0.0000000\)"/>
    <numFmt numFmtId="206" formatCode="#,##0.00000000_);[Red]\(#,##0.00000000\)"/>
    <numFmt numFmtId="207" formatCode="#,##0.000000000_);[Red]\(#,##0.000000000\)"/>
    <numFmt numFmtId="208" formatCode="&quot;$&quot;#,##0\ ;\(&quot;$&quot;#,##0\)"/>
    <numFmt numFmtId="209" formatCode="&quot;$&quot;#,##0\ ;[Red]\(&quot;$&quot;#,##0\)"/>
    <numFmt numFmtId="210" formatCode="&quot;$&quot;#,##0.00\ ;\(&quot;$&quot;#,##0.00\)"/>
    <numFmt numFmtId="211" formatCode="&quot;$&quot;#,##0.00\ ;[Red]\(&quot;$&quot;#,##0.00\)"/>
    <numFmt numFmtId="212" formatCode="mm/dd/yy"/>
    <numFmt numFmtId="213" formatCode="[$-409]dddd\,\ mmmm\ dd\,\ yyyy"/>
    <numFmt numFmtId="214" formatCode="[$-409]mmmm\ dd\,\ yyyy"/>
    <numFmt numFmtId="215" formatCode="[$-409]h:mm:ss\ AM/PM"/>
  </numFmts>
  <fonts count="36"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color indexed="8"/>
      <name val="Comic Sans MS"/>
      <family val="4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0"/>
      <color indexed="8"/>
      <name val="Comic Sans MS"/>
      <family val="4"/>
    </font>
    <font>
      <b/>
      <sz val="12"/>
      <color indexed="8"/>
      <name val="Arial"/>
      <family val="2"/>
    </font>
    <font>
      <b/>
      <sz val="16"/>
      <color indexed="23"/>
      <name val="Comic Sans MS"/>
      <family val="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38" fontId="11" fillId="18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10" fontId="11" fillId="4" borderId="8" applyNumberFormat="0" applyBorder="0" applyAlignment="0" applyProtection="0"/>
    <xf numFmtId="0" fontId="18" fillId="0" borderId="9" applyNumberFormat="0" applyFill="0" applyAlignment="0" applyProtection="0"/>
    <xf numFmtId="0" fontId="19" fillId="7" borderId="0" applyNumberFormat="0" applyBorder="0" applyAlignment="0" applyProtection="0"/>
    <xf numFmtId="165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quotePrefix="1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1" fillId="4" borderId="10" applyNumberFormat="0" applyFont="0" applyAlignment="0" applyProtection="0"/>
    <xf numFmtId="0" fontId="21" fillId="16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2" fillId="7" borderId="11" applyNumberFormat="0" applyProtection="0">
      <alignment vertical="center"/>
    </xf>
    <xf numFmtId="4" fontId="23" fillId="7" borderId="11" applyNumberFormat="0" applyProtection="0">
      <alignment vertical="center"/>
    </xf>
    <xf numFmtId="4" fontId="24" fillId="7" borderId="11" applyNumberFormat="0" applyProtection="0">
      <alignment horizontal="left" vertical="center" indent="1"/>
    </xf>
    <xf numFmtId="4" fontId="22" fillId="7" borderId="11" applyNumberFormat="0" applyProtection="0">
      <alignment horizontal="centerContinuous" vertical="center" wrapText="1"/>
    </xf>
    <xf numFmtId="0" fontId="25" fillId="19" borderId="11" applyNumberFormat="0" applyProtection="0">
      <alignment horizontal="centerContinuous" vertical="center"/>
    </xf>
    <xf numFmtId="4" fontId="24" fillId="8" borderId="11" applyNumberFormat="0" applyProtection="0">
      <alignment horizontal="right" vertical="center"/>
    </xf>
    <xf numFmtId="4" fontId="24" fillId="3" borderId="11" applyNumberFormat="0" applyProtection="0">
      <alignment horizontal="right" vertical="center"/>
    </xf>
    <xf numFmtId="4" fontId="24" fillId="14" borderId="11" applyNumberFormat="0" applyProtection="0">
      <alignment horizontal="right" vertical="center"/>
    </xf>
    <xf numFmtId="4" fontId="24" fillId="10" borderId="11" applyNumberFormat="0" applyProtection="0">
      <alignment horizontal="right" vertical="center"/>
    </xf>
    <xf numFmtId="4" fontId="24" fillId="20" borderId="11" applyNumberFormat="0" applyProtection="0">
      <alignment horizontal="right" vertical="center"/>
    </xf>
    <xf numFmtId="4" fontId="24" fillId="9" borderId="11" applyNumberFormat="0" applyProtection="0">
      <alignment horizontal="right" vertical="center"/>
    </xf>
    <xf numFmtId="4" fontId="24" fillId="21" borderId="11" applyNumberFormat="0" applyProtection="0">
      <alignment horizontal="right" vertical="center"/>
    </xf>
    <xf numFmtId="4" fontId="24" fillId="22" borderId="11" applyNumberFormat="0" applyProtection="0">
      <alignment horizontal="right" vertical="center"/>
    </xf>
    <xf numFmtId="4" fontId="24" fillId="23" borderId="11" applyNumberFormat="0" applyProtection="0">
      <alignment horizontal="right" vertical="center"/>
    </xf>
    <xf numFmtId="4" fontId="26" fillId="24" borderId="11" applyNumberFormat="0" applyProtection="0">
      <alignment horizontal="left" vertical="center" indent="1"/>
    </xf>
    <xf numFmtId="4" fontId="22" fillId="25" borderId="12" applyNumberFormat="0" applyProtection="0">
      <alignment horizontal="left" vertical="center" indent="1"/>
    </xf>
    <xf numFmtId="4" fontId="27" fillId="12" borderId="0" applyNumberFormat="0" applyProtection="0">
      <alignment horizontal="left" vertical="center" indent="1"/>
    </xf>
    <xf numFmtId="0" fontId="0" fillId="19" borderId="11" applyNumberFormat="0" applyProtection="0">
      <alignment horizontal="left" vertical="center" indent="1"/>
    </xf>
    <xf numFmtId="4" fontId="22" fillId="25" borderId="11" applyNumberFormat="0" applyProtection="0">
      <alignment horizontal="left" vertical="center" indent="1"/>
    </xf>
    <xf numFmtId="4" fontId="22" fillId="26" borderId="11" applyNumberFormat="0" applyProtection="0">
      <alignment horizontal="left" vertical="center" indent="1"/>
    </xf>
    <xf numFmtId="0" fontId="0" fillId="26" borderId="11" applyNumberFormat="0" applyProtection="0">
      <alignment horizontal="left" vertical="center" indent="1"/>
    </xf>
    <xf numFmtId="0" fontId="0" fillId="26" borderId="11" applyNumberFormat="0" applyProtection="0">
      <alignment horizontal="left" vertical="center" indent="1"/>
    </xf>
    <xf numFmtId="0" fontId="0" fillId="17" borderId="11" applyNumberFormat="0" applyProtection="0">
      <alignment horizontal="left" vertical="center" indent="1"/>
    </xf>
    <xf numFmtId="0" fontId="0" fillId="17" borderId="11" applyNumberFormat="0" applyProtection="0">
      <alignment horizontal="left" vertical="center" indent="1"/>
    </xf>
    <xf numFmtId="0" fontId="0" fillId="18" borderId="11" applyNumberFormat="0" applyProtection="0">
      <alignment horizontal="left" vertical="center" indent="1"/>
    </xf>
    <xf numFmtId="0" fontId="0" fillId="18" borderId="11" applyNumberFormat="0" applyProtection="0">
      <alignment horizontal="left" vertical="center" indent="1"/>
    </xf>
    <xf numFmtId="0" fontId="0" fillId="19" borderId="11" applyNumberFormat="0" applyProtection="0">
      <alignment horizontal="left" vertical="center" indent="1"/>
    </xf>
    <xf numFmtId="0" fontId="0" fillId="19" borderId="11" applyNumberFormat="0" applyProtection="0">
      <alignment horizontal="left" vertical="center" indent="1"/>
    </xf>
    <xf numFmtId="4" fontId="24" fillId="4" borderId="11" applyNumberFormat="0" applyProtection="0">
      <alignment vertical="center"/>
    </xf>
    <xf numFmtId="4" fontId="23" fillId="4" borderId="11" applyNumberFormat="0" applyProtection="0">
      <alignment vertical="center"/>
    </xf>
    <xf numFmtId="4" fontId="24" fillId="4" borderId="11" applyNumberFormat="0" applyProtection="0">
      <alignment horizontal="left" vertical="center" indent="1"/>
    </xf>
    <xf numFmtId="4" fontId="24" fillId="4" borderId="11" applyNumberFormat="0" applyProtection="0">
      <alignment horizontal="left" vertical="center" indent="1"/>
    </xf>
    <xf numFmtId="4" fontId="22" fillId="25" borderId="11" applyNumberFormat="0" applyProtection="0">
      <alignment horizontal="right" vertical="center"/>
    </xf>
    <xf numFmtId="4" fontId="23" fillId="25" borderId="11" applyNumberFormat="0" applyProtection="0">
      <alignment horizontal="right" vertical="center"/>
    </xf>
    <xf numFmtId="0" fontId="25" fillId="19" borderId="11" applyNumberFormat="0" applyProtection="0">
      <alignment horizontal="left" vertical="center" indent="1"/>
    </xf>
    <xf numFmtId="0" fontId="25" fillId="19" borderId="11" applyNumberFormat="0" applyProtection="0">
      <alignment horizontal="centerContinuous" vertical="center" wrapText="1"/>
    </xf>
    <xf numFmtId="0" fontId="28" fillId="0" borderId="0" applyNumberFormat="0" applyProtection="0">
      <alignment/>
    </xf>
    <xf numFmtId="4" fontId="29" fillId="25" borderId="11" applyNumberFormat="0" applyProtection="0">
      <alignment horizontal="right" vertical="center"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67">
      <alignment/>
      <protection/>
    </xf>
    <xf numFmtId="0" fontId="29" fillId="0" borderId="0" xfId="67" applyFont="1">
      <alignment/>
      <protection/>
    </xf>
    <xf numFmtId="0" fontId="32" fillId="0" borderId="0" xfId="67" applyFont="1" applyAlignment="1">
      <alignment horizontal="center"/>
      <protection/>
    </xf>
    <xf numFmtId="0" fontId="12" fillId="16" borderId="0" xfId="70" applyFont="1" applyFill="1" applyBorder="1" applyAlignment="1">
      <alignment horizontal="centerContinuous" vertical="center"/>
      <protection/>
    </xf>
    <xf numFmtId="0" fontId="0" fillId="16" borderId="0" xfId="70" applyFont="1" applyFill="1" applyAlignment="1">
      <alignment horizontal="centerContinuous" vertical="center"/>
      <protection/>
    </xf>
    <xf numFmtId="164" fontId="0" fillId="16" borderId="0" xfId="44" applyNumberFormat="1" applyFont="1" applyFill="1" applyAlignment="1">
      <alignment horizontal="centerContinuous" vertical="center"/>
    </xf>
    <xf numFmtId="0" fontId="29" fillId="16" borderId="0" xfId="70" applyFont="1" applyFill="1" applyAlignment="1">
      <alignment vertical="center"/>
      <protection/>
    </xf>
    <xf numFmtId="0" fontId="0" fillId="16" borderId="0" xfId="70" applyFont="1" applyFill="1" applyAlignment="1">
      <alignment vertical="center"/>
      <protection/>
    </xf>
    <xf numFmtId="0" fontId="33" fillId="16" borderId="0" xfId="70" applyFont="1" applyFill="1" applyAlignment="1">
      <alignment vertical="center"/>
      <protection/>
    </xf>
    <xf numFmtId="0" fontId="12" fillId="16" borderId="0" xfId="70" applyFont="1" applyFill="1" applyBorder="1" applyAlignment="1">
      <alignment horizontal="left" vertical="center"/>
      <protection/>
    </xf>
    <xf numFmtId="0" fontId="0" fillId="16" borderId="0" xfId="70" applyFont="1" applyFill="1" applyAlignment="1">
      <alignment horizontal="left" vertical="center"/>
      <protection/>
    </xf>
    <xf numFmtId="0" fontId="0" fillId="16" borderId="0" xfId="70" applyFont="1" applyFill="1" applyBorder="1" applyAlignment="1" quotePrefix="1">
      <alignment horizontal="left" vertical="center"/>
      <protection/>
    </xf>
    <xf numFmtId="164" fontId="0" fillId="16" borderId="0" xfId="44" applyNumberFormat="1" applyFont="1" applyFill="1" applyBorder="1" applyAlignment="1">
      <alignment horizontal="center" vertical="center"/>
    </xf>
    <xf numFmtId="164" fontId="0" fillId="16" borderId="0" xfId="44" applyNumberFormat="1" applyFont="1" applyFill="1" applyBorder="1" applyAlignment="1">
      <alignment horizontal="left" vertical="center"/>
    </xf>
    <xf numFmtId="0" fontId="0" fillId="16" borderId="0" xfId="70" applyFont="1" applyFill="1" applyBorder="1" applyAlignment="1">
      <alignment horizontal="right" vertical="center"/>
      <protection/>
    </xf>
    <xf numFmtId="164" fontId="0" fillId="16" borderId="8" xfId="44" applyNumberFormat="1" applyFont="1" applyFill="1" applyBorder="1" applyAlignment="1">
      <alignment horizontal="center" vertical="center"/>
    </xf>
    <xf numFmtId="164" fontId="0" fillId="16" borderId="0" xfId="44" applyNumberFormat="1" applyFont="1" applyFill="1" applyBorder="1" applyAlignment="1">
      <alignment horizontal="right" vertical="center"/>
    </xf>
    <xf numFmtId="0" fontId="0" fillId="16" borderId="8" xfId="70" applyFont="1" applyFill="1" applyBorder="1" applyAlignment="1">
      <alignment horizontal="right" vertical="center"/>
      <protection/>
    </xf>
    <xf numFmtId="0" fontId="0" fillId="16" borderId="14" xfId="70" applyFont="1" applyFill="1" applyBorder="1" applyAlignment="1">
      <alignment horizontal="left" vertical="center"/>
      <protection/>
    </xf>
    <xf numFmtId="0" fontId="0" fillId="16" borderId="14" xfId="70" applyFont="1" applyFill="1" applyBorder="1" applyAlignment="1" quotePrefix="1">
      <alignment horizontal="left" vertical="center"/>
      <protection/>
    </xf>
    <xf numFmtId="164" fontId="32" fillId="16" borderId="14" xfId="44" applyNumberFormat="1" applyFont="1" applyFill="1" applyBorder="1" applyAlignment="1">
      <alignment horizontal="center" vertical="center"/>
    </xf>
    <xf numFmtId="164" fontId="32" fillId="16" borderId="15" xfId="44" applyNumberFormat="1" applyFont="1" applyFill="1" applyBorder="1" applyAlignment="1">
      <alignment horizontal="center" vertical="center"/>
    </xf>
    <xf numFmtId="3" fontId="0" fillId="16" borderId="0" xfId="44" applyNumberFormat="1" applyFont="1" applyFill="1" applyBorder="1" applyAlignment="1">
      <alignment horizontal="right" vertical="center"/>
    </xf>
    <xf numFmtId="3" fontId="29" fillId="16" borderId="0" xfId="70" applyNumberFormat="1" applyFont="1" applyFill="1" applyBorder="1" applyAlignment="1">
      <alignment horizontal="right" vertical="center"/>
      <protection/>
    </xf>
    <xf numFmtId="3" fontId="32" fillId="16" borderId="0" xfId="44" applyNumberFormat="1" applyFont="1" applyFill="1" applyBorder="1" applyAlignment="1">
      <alignment horizontal="right" vertical="center"/>
    </xf>
    <xf numFmtId="0" fontId="29" fillId="16" borderId="0" xfId="70" applyFont="1" applyFill="1" applyBorder="1" applyAlignment="1">
      <alignment vertical="center"/>
      <protection/>
    </xf>
    <xf numFmtId="164" fontId="0" fillId="16" borderId="0" xfId="44" applyNumberFormat="1" applyFont="1" applyFill="1" applyAlignment="1">
      <alignment horizontal="center" vertical="center"/>
    </xf>
    <xf numFmtId="0" fontId="0" fillId="16" borderId="0" xfId="70" applyFont="1" applyFill="1" applyAlignment="1">
      <alignment horizontal="center" vertical="center"/>
      <protection/>
    </xf>
    <xf numFmtId="0" fontId="32" fillId="16" borderId="0" xfId="70" applyFont="1" applyFill="1" applyAlignment="1">
      <alignment vertical="center"/>
      <protection/>
    </xf>
    <xf numFmtId="3" fontId="34" fillId="16" borderId="0" xfId="70" applyNumberFormat="1" applyFont="1" applyFill="1" applyBorder="1" applyAlignment="1">
      <alignment horizontal="right" vertical="center"/>
      <protection/>
    </xf>
    <xf numFmtId="0" fontId="34" fillId="16" borderId="0" xfId="70" applyFont="1" applyFill="1" applyBorder="1" applyAlignment="1">
      <alignment vertical="center"/>
      <protection/>
    </xf>
    <xf numFmtId="0" fontId="34" fillId="16" borderId="0" xfId="70" applyFont="1" applyFill="1" applyAlignment="1">
      <alignment vertical="center"/>
      <protection/>
    </xf>
    <xf numFmtId="0" fontId="32" fillId="18" borderId="16" xfId="0" applyNumberFormat="1" applyFont="1" applyFill="1" applyBorder="1" applyAlignment="1">
      <alignment/>
    </xf>
    <xf numFmtId="0" fontId="32" fillId="18" borderId="16" xfId="0" applyNumberFormat="1" applyFont="1" applyFill="1" applyBorder="1" applyAlignment="1">
      <alignment horizontal="right"/>
    </xf>
    <xf numFmtId="0" fontId="32" fillId="18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" fontId="32" fillId="16" borderId="8" xfId="68" applyNumberFormat="1" applyFont="1" applyFill="1" applyBorder="1">
      <alignment/>
      <protection/>
    </xf>
    <xf numFmtId="3" fontId="32" fillId="27" borderId="8" xfId="68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16" borderId="17" xfId="71" applyNumberFormat="1" applyFont="1" applyFill="1" applyBorder="1">
      <alignment/>
      <protection/>
    </xf>
    <xf numFmtId="0" fontId="0" fillId="0" borderId="0" xfId="67" applyAlignment="1">
      <alignment horizontal="center"/>
      <protection/>
    </xf>
    <xf numFmtId="0" fontId="35" fillId="16" borderId="0" xfId="70" applyFont="1" applyFill="1" applyAlignment="1">
      <alignment vertical="center"/>
      <protection/>
    </xf>
    <xf numFmtId="0" fontId="0" fillId="28" borderId="0" xfId="70" applyFont="1" applyFill="1" applyBorder="1" applyAlignment="1">
      <alignment horizontal="left" vertical="center"/>
      <protection/>
    </xf>
    <xf numFmtId="0" fontId="0" fillId="28" borderId="18" xfId="70" applyFont="1" applyFill="1" applyBorder="1" applyAlignment="1" quotePrefix="1">
      <alignment horizontal="left" vertical="center"/>
      <protection/>
    </xf>
    <xf numFmtId="0" fontId="0" fillId="28" borderId="0" xfId="70" applyFont="1" applyFill="1" applyAlignment="1">
      <alignment horizontal="left" vertical="center"/>
      <protection/>
    </xf>
    <xf numFmtId="0" fontId="0" fillId="28" borderId="0" xfId="70" applyFont="1" applyFill="1" applyAlignment="1">
      <alignment vertical="center"/>
      <protection/>
    </xf>
    <xf numFmtId="0" fontId="0" fillId="28" borderId="0" xfId="70" applyFont="1" applyFill="1" applyBorder="1" applyAlignment="1">
      <alignment horizontal="centerContinuous" vertical="center"/>
      <protection/>
    </xf>
    <xf numFmtId="0" fontId="0" fillId="28" borderId="0" xfId="70" applyFont="1" applyFill="1" applyAlignment="1">
      <alignment horizontal="centerContinuous" vertical="center"/>
      <protection/>
    </xf>
    <xf numFmtId="0" fontId="0" fillId="28" borderId="0" xfId="70" applyFont="1" applyFill="1" applyBorder="1" applyAlignment="1" quotePrefix="1">
      <alignment horizontal="centerContinuous" vertical="center"/>
      <protection/>
    </xf>
    <xf numFmtId="164" fontId="32" fillId="28" borderId="0" xfId="44" applyNumberFormat="1" applyFont="1" applyFill="1" applyBorder="1" applyAlignment="1">
      <alignment horizontal="centerContinuous" vertical="center"/>
    </xf>
    <xf numFmtId="0" fontId="0" fillId="16" borderId="0" xfId="69" applyFont="1" applyFill="1" applyBorder="1" applyAlignment="1" applyProtection="1">
      <alignment horizontal="left" vertical="center"/>
      <protection/>
    </xf>
    <xf numFmtId="0" fontId="32" fillId="28" borderId="0" xfId="71" applyFont="1" applyFill="1">
      <alignment/>
      <protection/>
    </xf>
    <xf numFmtId="0" fontId="0" fillId="28" borderId="0" xfId="71" applyFont="1" applyFill="1" applyAlignment="1">
      <alignment horizontal="center"/>
      <protection/>
    </xf>
    <xf numFmtId="0" fontId="0" fillId="28" borderId="0" xfId="71" applyFont="1" applyFill="1">
      <alignment/>
      <protection/>
    </xf>
    <xf numFmtId="0" fontId="0" fillId="28" borderId="0" xfId="0" applyFont="1" applyFill="1" applyAlignment="1">
      <alignment/>
    </xf>
    <xf numFmtId="0" fontId="0" fillId="16" borderId="0" xfId="69" applyFont="1" applyFill="1" applyBorder="1" applyAlignment="1" applyProtection="1">
      <alignment vertical="center"/>
      <protection/>
    </xf>
    <xf numFmtId="0" fontId="32" fillId="0" borderId="0" xfId="67" applyFo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Grey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ormal - Style1" xfId="66"/>
    <cellStyle name="Normal 2" xfId="67"/>
    <cellStyle name="Normal 2 2" xfId="68"/>
    <cellStyle name="Normal 3" xfId="69"/>
    <cellStyle name="Normal_MS-136-M-2009_FORM 2" xfId="70"/>
    <cellStyle name="Normal_MS-189-M-2009_FORM 2" xfId="71"/>
    <cellStyle name="Note" xfId="72"/>
    <cellStyle name="Output" xfId="73"/>
    <cellStyle name="Percent" xfId="74"/>
    <cellStyle name="Percent [2]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tyle 1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0</xdr:row>
      <xdr:rowOff>85725</xdr:rowOff>
    </xdr:from>
    <xdr:to>
      <xdr:col>3</xdr:col>
      <xdr:colOff>647700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505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tabSelected="1" zoomScale="80" zoomScaleNormal="80" zoomScalePageLayoutView="0" workbookViewId="0" topLeftCell="A1">
      <selection activeCell="E7" sqref="E7"/>
    </sheetView>
  </sheetViews>
  <sheetFormatPr defaultColWidth="9.140625" defaultRowHeight="15.75" customHeight="1"/>
  <cols>
    <col min="1" max="1" width="5.7109375" style="11" customWidth="1"/>
    <col min="2" max="2" width="75.7109375" style="28" customWidth="1"/>
    <col min="3" max="3" width="10.7109375" style="27" customWidth="1"/>
    <col min="4" max="5" width="15.7109375" style="27" customWidth="1"/>
    <col min="6" max="6" width="9.28125" style="7" customWidth="1"/>
    <col min="7" max="16384" width="9.140625" style="8" customWidth="1"/>
  </cols>
  <sheetData>
    <row r="1" ht="61.5" customHeight="1"/>
    <row r="2" spans="1:5" ht="15.75" customHeight="1">
      <c r="A2" s="4" t="s">
        <v>31</v>
      </c>
      <c r="B2" s="5"/>
      <c r="C2" s="6"/>
      <c r="D2" s="6"/>
      <c r="E2" s="6"/>
    </row>
    <row r="3" spans="1:5" ht="15.75" customHeight="1">
      <c r="A3" s="4" t="s">
        <v>12</v>
      </c>
      <c r="B3" s="5"/>
      <c r="C3" s="6"/>
      <c r="D3" s="6"/>
      <c r="E3" s="6"/>
    </row>
    <row r="4" spans="1:6" s="9" customFormat="1" ht="15.75" customHeight="1">
      <c r="A4" s="4" t="s">
        <v>7</v>
      </c>
      <c r="B4" s="5"/>
      <c r="C4" s="6"/>
      <c r="D4" s="6"/>
      <c r="E4" s="6"/>
      <c r="F4" s="7"/>
    </row>
    <row r="5" spans="1:6" s="9" customFormat="1" ht="15.75" customHeight="1">
      <c r="A5" s="10"/>
      <c r="B5" s="4"/>
      <c r="C5" s="4"/>
      <c r="D5" s="4"/>
      <c r="E5" s="4"/>
      <c r="F5" s="7"/>
    </row>
    <row r="6" spans="2:5" ht="15.75" customHeight="1">
      <c r="B6" s="12"/>
      <c r="C6" s="13"/>
      <c r="D6" s="14"/>
      <c r="E6" s="8"/>
    </row>
    <row r="7" spans="1:5" ht="15.75" customHeight="1">
      <c r="A7" s="12"/>
      <c r="B7" s="15" t="s">
        <v>2</v>
      </c>
      <c r="C7" s="16"/>
      <c r="D7" s="17" t="s">
        <v>5</v>
      </c>
      <c r="E7" s="18"/>
    </row>
    <row r="8" spans="1:5" ht="15.75" customHeight="1" thickBot="1">
      <c r="A8" s="19" t="s">
        <v>0</v>
      </c>
      <c r="B8" s="20" t="s">
        <v>1</v>
      </c>
      <c r="C8" s="21"/>
      <c r="D8" s="21" t="s">
        <v>3</v>
      </c>
      <c r="E8" s="21" t="s">
        <v>4</v>
      </c>
    </row>
    <row r="9" spans="1:7" ht="15.75" customHeight="1" thickTop="1">
      <c r="A9" s="45"/>
      <c r="B9" s="46"/>
      <c r="C9" s="22"/>
      <c r="D9" s="22"/>
      <c r="E9" s="22"/>
      <c r="G9" s="29" t="s">
        <v>49</v>
      </c>
    </row>
    <row r="10" spans="1:9" ht="15.75" customHeight="1">
      <c r="A10" s="55">
        <v>1</v>
      </c>
      <c r="B10" s="56" t="s">
        <v>25</v>
      </c>
      <c r="C10" s="25"/>
      <c r="D10" s="38"/>
      <c r="E10" s="38"/>
      <c r="F10" s="24"/>
      <c r="G10" s="42">
        <f>IF(OR(D18&gt;$D$17,D19&gt;$D$17),"Error","")</f>
      </c>
      <c r="H10" s="42">
        <f>IF(OR(E18&gt;$E$17,E19&gt;$E$17),"Error","")</f>
      </c>
      <c r="I10" s="8" t="s">
        <v>47</v>
      </c>
    </row>
    <row r="11" spans="1:9" ht="15.75" customHeight="1">
      <c r="A11" s="55">
        <v>2</v>
      </c>
      <c r="B11" s="56" t="s">
        <v>41</v>
      </c>
      <c r="C11" s="23"/>
      <c r="D11" s="38"/>
      <c r="E11" s="38"/>
      <c r="F11" s="24"/>
      <c r="G11" s="42">
        <f>IF(MAX(D21:D27)&gt;D20,"Error","")</f>
      </c>
      <c r="H11" s="42">
        <f>IF(MAX(E21:E27)&gt;E20,"Error","")</f>
      </c>
      <c r="I11" s="8" t="s">
        <v>48</v>
      </c>
    </row>
    <row r="12" spans="1:9" ht="15.75" customHeight="1">
      <c r="A12" s="55">
        <v>3</v>
      </c>
      <c r="B12" s="56" t="s">
        <v>42</v>
      </c>
      <c r="C12" s="23"/>
      <c r="D12" s="38"/>
      <c r="E12" s="38"/>
      <c r="F12" s="24"/>
      <c r="G12" s="42">
        <f>IF(D29-SUM(D10:D17,D20,D28)=0,"","Error")</f>
      </c>
      <c r="H12" s="42">
        <f>IF(E29-SUM(E10:E17,E20,E28)=0,"","Error")</f>
      </c>
      <c r="I12" s="8" t="s">
        <v>6</v>
      </c>
    </row>
    <row r="13" spans="1:6" ht="15.75" customHeight="1">
      <c r="A13" s="55">
        <v>4</v>
      </c>
      <c r="B13" s="56" t="s">
        <v>29</v>
      </c>
      <c r="C13" s="23"/>
      <c r="D13" s="38"/>
      <c r="E13" s="38"/>
      <c r="F13" s="24"/>
    </row>
    <row r="14" spans="1:6" ht="15.75" customHeight="1">
      <c r="A14" s="55">
        <v>5</v>
      </c>
      <c r="B14" s="56" t="s">
        <v>9</v>
      </c>
      <c r="C14" s="25"/>
      <c r="D14" s="38"/>
      <c r="E14" s="38"/>
      <c r="F14" s="24"/>
    </row>
    <row r="15" spans="1:16" ht="15.75" customHeight="1">
      <c r="A15" s="55">
        <v>6</v>
      </c>
      <c r="B15" s="56" t="s">
        <v>43</v>
      </c>
      <c r="C15" s="23"/>
      <c r="D15" s="38"/>
      <c r="E15" s="38"/>
      <c r="F15" s="8"/>
      <c r="P15"/>
    </row>
    <row r="16" spans="1:15" ht="15.75" customHeight="1">
      <c r="A16" s="55">
        <v>7</v>
      </c>
      <c r="B16" s="56" t="s">
        <v>45</v>
      </c>
      <c r="C16" s="23"/>
      <c r="D16" s="38"/>
      <c r="E16" s="38"/>
      <c r="F16" s="8"/>
      <c r="M16" s="29"/>
      <c r="N16" s="29"/>
      <c r="O16" s="29"/>
    </row>
    <row r="17" spans="1:6" ht="15.75" customHeight="1">
      <c r="A17" s="55">
        <v>8</v>
      </c>
      <c r="B17" s="56" t="s">
        <v>44</v>
      </c>
      <c r="C17" s="23"/>
      <c r="D17" s="38"/>
      <c r="E17" s="38"/>
      <c r="F17" s="8"/>
    </row>
    <row r="18" spans="1:15" s="29" customFormat="1" ht="15.75" customHeight="1">
      <c r="A18" s="55">
        <v>9</v>
      </c>
      <c r="B18" s="56" t="s">
        <v>26</v>
      </c>
      <c r="C18" s="25"/>
      <c r="D18" s="38"/>
      <c r="E18" s="38"/>
      <c r="F18" s="30"/>
      <c r="G18" s="8"/>
      <c r="H18" s="8"/>
      <c r="I18" s="8"/>
      <c r="J18" s="8"/>
      <c r="K18" s="8"/>
      <c r="L18" s="8"/>
      <c r="M18" s="8"/>
      <c r="N18" s="8"/>
      <c r="O18" s="8"/>
    </row>
    <row r="19" spans="1:6" ht="15.75" customHeight="1">
      <c r="A19" s="55">
        <v>10</v>
      </c>
      <c r="B19" s="56" t="s">
        <v>32</v>
      </c>
      <c r="C19" s="23"/>
      <c r="D19" s="38"/>
      <c r="E19" s="38"/>
      <c r="F19" s="24"/>
    </row>
    <row r="20" spans="1:15" ht="15.75" customHeight="1">
      <c r="A20" s="55">
        <v>11</v>
      </c>
      <c r="B20" s="58" t="s">
        <v>33</v>
      </c>
      <c r="C20" s="25"/>
      <c r="D20" s="38"/>
      <c r="E20" s="38"/>
      <c r="F20" s="8"/>
      <c r="M20" s="29"/>
      <c r="N20" s="29"/>
      <c r="O20" s="29"/>
    </row>
    <row r="21" spans="1:6" ht="15.75" customHeight="1">
      <c r="A21" s="55">
        <v>12</v>
      </c>
      <c r="B21" s="53" t="s">
        <v>34</v>
      </c>
      <c r="C21" s="25"/>
      <c r="D21" s="38"/>
      <c r="E21" s="38"/>
      <c r="F21" s="30"/>
    </row>
    <row r="22" spans="1:12" s="29" customFormat="1" ht="15.75" customHeight="1">
      <c r="A22" s="55">
        <v>13</v>
      </c>
      <c r="B22" s="53" t="s">
        <v>35</v>
      </c>
      <c r="C22" s="25"/>
      <c r="D22" s="38"/>
      <c r="E22" s="38"/>
      <c r="F22" s="24"/>
      <c r="G22" s="8"/>
      <c r="H22" s="8"/>
      <c r="I22" s="8"/>
      <c r="J22" s="8"/>
      <c r="K22" s="8"/>
      <c r="L22" s="8"/>
    </row>
    <row r="23" spans="1:16" ht="15.75" customHeight="1">
      <c r="A23" s="55">
        <v>14</v>
      </c>
      <c r="B23" s="53" t="s">
        <v>36</v>
      </c>
      <c r="C23" s="23"/>
      <c r="D23" s="38"/>
      <c r="E23" s="38"/>
      <c r="F23" s="30"/>
      <c r="P23"/>
    </row>
    <row r="24" spans="1:15" s="29" customFormat="1" ht="15.75" customHeight="1">
      <c r="A24" s="55">
        <v>15</v>
      </c>
      <c r="B24" s="53" t="s">
        <v>37</v>
      </c>
      <c r="C24" s="23"/>
      <c r="D24" s="38"/>
      <c r="E24" s="38"/>
      <c r="F24" s="24"/>
      <c r="G24" s="8"/>
      <c r="H24" s="8"/>
      <c r="I24" s="8"/>
      <c r="J24" s="8"/>
      <c r="K24" s="8"/>
      <c r="L24" s="8"/>
      <c r="M24" s="8"/>
      <c r="N24" s="8"/>
      <c r="O24" s="8"/>
    </row>
    <row r="25" spans="1:10" ht="15.75" customHeight="1">
      <c r="A25" s="55">
        <v>16</v>
      </c>
      <c r="B25" s="53" t="s">
        <v>38</v>
      </c>
      <c r="C25" s="23"/>
      <c r="D25" s="38"/>
      <c r="E25" s="38"/>
      <c r="F25" s="8"/>
      <c r="G25" s="29"/>
      <c r="H25" s="29"/>
      <c r="I25" s="29"/>
      <c r="J25" s="29"/>
    </row>
    <row r="26" spans="1:15" ht="15.75" customHeight="1">
      <c r="A26" s="55">
        <v>17</v>
      </c>
      <c r="B26" s="53" t="s">
        <v>39</v>
      </c>
      <c r="C26" s="25"/>
      <c r="D26" s="38"/>
      <c r="E26" s="38"/>
      <c r="F26" s="8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 customHeight="1">
      <c r="A27" s="55">
        <v>18</v>
      </c>
      <c r="B27" s="53" t="s">
        <v>40</v>
      </c>
      <c r="C27" s="23"/>
      <c r="D27" s="38"/>
      <c r="E27" s="38"/>
      <c r="F27" s="8"/>
      <c r="G27" s="44"/>
      <c r="K27" s="29"/>
      <c r="L27" s="29"/>
      <c r="M27" s="29"/>
      <c r="N27" s="29"/>
      <c r="O27" s="29"/>
    </row>
    <row r="28" spans="1:6" ht="15.75" customHeight="1">
      <c r="A28" s="55">
        <v>19</v>
      </c>
      <c r="B28" s="56" t="s">
        <v>27</v>
      </c>
      <c r="C28" s="25"/>
      <c r="D28" s="38"/>
      <c r="E28" s="38"/>
      <c r="F28" s="24"/>
    </row>
    <row r="29" spans="1:6" ht="15.75" customHeight="1">
      <c r="A29" s="55">
        <v>20</v>
      </c>
      <c r="B29" s="54" t="s">
        <v>46</v>
      </c>
      <c r="C29" s="23"/>
      <c r="D29" s="39">
        <f>SUM(D10:D17,D20,D28)</f>
        <v>0</v>
      </c>
      <c r="E29" s="39">
        <f>SUM(E10:E17,E20,E28)</f>
        <v>0</v>
      </c>
      <c r="F29" s="8"/>
    </row>
    <row r="30" spans="1:10" ht="15.75" customHeight="1">
      <c r="A30" s="55"/>
      <c r="B30" s="56"/>
      <c r="F30" s="26"/>
      <c r="G30" s="29"/>
      <c r="H30" s="29"/>
      <c r="I30" s="29"/>
      <c r="J30" s="29"/>
    </row>
    <row r="31" spans="1:16" ht="15.75" customHeight="1">
      <c r="A31" s="57" t="s">
        <v>10</v>
      </c>
      <c r="B31" s="56"/>
      <c r="F31" s="26"/>
      <c r="K31" s="29"/>
      <c r="L31" s="29"/>
      <c r="M31" s="29"/>
      <c r="N31" s="29"/>
      <c r="O31" s="29"/>
      <c r="P31"/>
    </row>
    <row r="32" spans="1:6" ht="15.75" customHeight="1">
      <c r="A32" s="57" t="s">
        <v>11</v>
      </c>
      <c r="B32" s="56"/>
      <c r="F32" s="31"/>
    </row>
    <row r="33" spans="1:256" ht="15.75" customHeight="1">
      <c r="A33" s="47"/>
      <c r="B33" s="48"/>
      <c r="F33" s="26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29" customFormat="1" ht="15.75" customHeight="1">
      <c r="A34" s="49" t="s">
        <v>13</v>
      </c>
      <c r="B34" s="50"/>
      <c r="C34" s="6"/>
      <c r="D34" s="6"/>
      <c r="E34" s="6"/>
      <c r="F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15" ht="15.75" customHeight="1">
      <c r="A35" s="51" t="s">
        <v>28</v>
      </c>
      <c r="B35" s="50"/>
      <c r="C35" s="6"/>
      <c r="D35" s="6"/>
      <c r="E35" s="6"/>
      <c r="K35" s="29"/>
      <c r="L35" s="29"/>
      <c r="M35" s="29"/>
      <c r="N35" s="29"/>
      <c r="O35" s="29"/>
    </row>
    <row r="36" spans="1:6" ht="15.75" customHeight="1">
      <c r="A36" s="52" t="s">
        <v>8</v>
      </c>
      <c r="B36" s="49"/>
      <c r="C36" s="6"/>
      <c r="D36" s="6"/>
      <c r="E36" s="6"/>
      <c r="F36" s="32"/>
    </row>
    <row r="37" spans="1:256" ht="15.75" customHeight="1">
      <c r="A37" s="52"/>
      <c r="B37" s="49"/>
      <c r="C37" s="6"/>
      <c r="D37" s="6"/>
      <c r="E37" s="6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ht="11.25" customHeight="1"/>
    <row r="42" ht="15.75" customHeight="1">
      <c r="F42" s="8"/>
    </row>
  </sheetData>
  <sheetProtection/>
  <dataValidations count="1">
    <dataValidation showInputMessage="1" showErrorMessage="1" prompt="[Month]&#10;" sqref="E6"/>
  </dataValidations>
  <printOptions/>
  <pageMargins left="0.75" right="0.75" top="1" bottom="1" header="0.5" footer="0.5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0" sqref="A10:B18"/>
    </sheetView>
  </sheetViews>
  <sheetFormatPr defaultColWidth="9.140625" defaultRowHeight="12.75"/>
  <cols>
    <col min="1" max="1" width="4.8515625" style="0" customWidth="1"/>
    <col min="2" max="2" width="80.00390625" style="0" bestFit="1" customWidth="1"/>
    <col min="3" max="3" width="70.8515625" style="0" bestFit="1" customWidth="1"/>
  </cols>
  <sheetData>
    <row r="1" spans="1:3" ht="12">
      <c r="A1" s="37">
        <v>1</v>
      </c>
      <c r="B1" s="37" t="s">
        <v>25</v>
      </c>
      <c r="C1" s="37"/>
    </row>
    <row r="2" spans="1:3" ht="12">
      <c r="A2" s="37">
        <v>2</v>
      </c>
      <c r="B2" s="37" t="s">
        <v>41</v>
      </c>
      <c r="C2" s="37"/>
    </row>
    <row r="3" spans="1:3" ht="12">
      <c r="A3" s="37">
        <v>3</v>
      </c>
      <c r="B3" s="41" t="s">
        <v>42</v>
      </c>
      <c r="C3" s="37" t="s">
        <v>21</v>
      </c>
    </row>
    <row r="4" spans="1:3" ht="12">
      <c r="A4" s="37">
        <v>4</v>
      </c>
      <c r="B4" s="41" t="s">
        <v>29</v>
      </c>
      <c r="C4" s="37" t="s">
        <v>22</v>
      </c>
    </row>
    <row r="5" spans="1:3" ht="12">
      <c r="A5" s="37">
        <v>5</v>
      </c>
      <c r="B5" s="37" t="s">
        <v>9</v>
      </c>
      <c r="C5" s="37" t="s">
        <v>23</v>
      </c>
    </row>
    <row r="6" spans="1:3" ht="12">
      <c r="A6" s="37">
        <v>6</v>
      </c>
      <c r="B6" s="41" t="s">
        <v>43</v>
      </c>
      <c r="C6" s="37" t="s">
        <v>24</v>
      </c>
    </row>
    <row r="7" spans="1:3" ht="12">
      <c r="A7" s="37">
        <v>7</v>
      </c>
      <c r="B7" s="41" t="s">
        <v>45</v>
      </c>
      <c r="C7" s="37"/>
    </row>
    <row r="8" spans="1:3" ht="12">
      <c r="A8" s="37">
        <v>8</v>
      </c>
      <c r="B8" s="41" t="s">
        <v>44</v>
      </c>
      <c r="C8" s="37"/>
    </row>
    <row r="9" spans="1:3" ht="12">
      <c r="A9" s="37">
        <v>9</v>
      </c>
      <c r="B9" s="37" t="s">
        <v>26</v>
      </c>
      <c r="C9" s="41" t="s">
        <v>50</v>
      </c>
    </row>
    <row r="10" spans="1:3" ht="12">
      <c r="A10" s="37">
        <v>10</v>
      </c>
      <c r="B10" s="37" t="s">
        <v>32</v>
      </c>
      <c r="C10" s="37"/>
    </row>
    <row r="11" spans="1:3" ht="12">
      <c r="A11" s="37">
        <v>11</v>
      </c>
      <c r="B11" s="37" t="s">
        <v>33</v>
      </c>
      <c r="C11" s="41" t="s">
        <v>52</v>
      </c>
    </row>
    <row r="12" spans="1:3" ht="12">
      <c r="A12" s="37">
        <v>12</v>
      </c>
      <c r="B12" s="37" t="s">
        <v>34</v>
      </c>
      <c r="C12" s="37"/>
    </row>
    <row r="13" spans="1:3" ht="12">
      <c r="A13" s="37">
        <v>13</v>
      </c>
      <c r="B13" s="37" t="s">
        <v>35</v>
      </c>
      <c r="C13" s="37"/>
    </row>
    <row r="14" spans="1:2" ht="12">
      <c r="A14" s="37">
        <v>14</v>
      </c>
      <c r="B14" s="40" t="s">
        <v>36</v>
      </c>
    </row>
    <row r="15" spans="1:3" ht="12">
      <c r="A15" s="37">
        <v>15</v>
      </c>
      <c r="B15" t="s">
        <v>37</v>
      </c>
      <c r="C15" s="40"/>
    </row>
    <row r="16" spans="1:3" ht="12">
      <c r="A16" s="37">
        <v>16</v>
      </c>
      <c r="B16" t="s">
        <v>38</v>
      </c>
      <c r="C16" s="40" t="s">
        <v>51</v>
      </c>
    </row>
    <row r="17" spans="1:2" ht="12">
      <c r="A17" s="37">
        <v>17</v>
      </c>
      <c r="B17" t="s">
        <v>39</v>
      </c>
    </row>
    <row r="18" spans="1:2" ht="12">
      <c r="A18" s="37">
        <v>18</v>
      </c>
      <c r="B18" t="s">
        <v>40</v>
      </c>
    </row>
    <row r="19" spans="1:3" ht="12">
      <c r="A19" s="37">
        <v>19</v>
      </c>
      <c r="B19" t="s">
        <v>27</v>
      </c>
      <c r="C19" s="40" t="s">
        <v>30</v>
      </c>
    </row>
    <row r="20" spans="1:2" ht="12">
      <c r="A20" s="37">
        <v>20</v>
      </c>
      <c r="B20" t="s">
        <v>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43" customWidth="1"/>
    <col min="2" max="2" width="80.140625" style="1" bestFit="1" customWidth="1"/>
    <col min="3" max="16384" width="9.140625" style="1" customWidth="1"/>
  </cols>
  <sheetData>
    <row r="1" spans="1:3" ht="12.75">
      <c r="A1" s="3"/>
      <c r="C1" s="2"/>
    </row>
    <row r="2" spans="1:2" ht="12.75">
      <c r="A2" s="3"/>
      <c r="B2" s="3" t="s">
        <v>53</v>
      </c>
    </row>
    <row r="3" ht="12">
      <c r="B3" s="1" t="s">
        <v>54</v>
      </c>
    </row>
    <row r="4" ht="12.75">
      <c r="B4" s="59" t="s">
        <v>55</v>
      </c>
    </row>
    <row r="5" spans="1:2" ht="12">
      <c r="A5" s="37">
        <v>10</v>
      </c>
      <c r="B5" s="37" t="s">
        <v>32</v>
      </c>
    </row>
    <row r="6" spans="1:2" ht="12">
      <c r="A6" s="37">
        <v>11</v>
      </c>
      <c r="B6" s="37" t="s">
        <v>33</v>
      </c>
    </row>
    <row r="7" spans="1:2" ht="12">
      <c r="A7" s="37">
        <v>12</v>
      </c>
      <c r="B7" s="37" t="s">
        <v>34</v>
      </c>
    </row>
    <row r="8" spans="1:2" ht="12">
      <c r="A8" s="37">
        <v>13</v>
      </c>
      <c r="B8" s="37" t="s">
        <v>35</v>
      </c>
    </row>
    <row r="9" spans="1:2" ht="12">
      <c r="A9" s="37">
        <v>14</v>
      </c>
      <c r="B9" s="40" t="s">
        <v>36</v>
      </c>
    </row>
    <row r="10" spans="1:2" ht="12">
      <c r="A10" s="37">
        <v>15</v>
      </c>
      <c r="B10" t="s">
        <v>37</v>
      </c>
    </row>
    <row r="11" spans="1:2" ht="12">
      <c r="A11" s="37">
        <v>16</v>
      </c>
      <c r="B11" t="s">
        <v>38</v>
      </c>
    </row>
    <row r="12" spans="1:2" ht="12">
      <c r="A12" s="37">
        <v>17</v>
      </c>
      <c r="B12" t="s">
        <v>39</v>
      </c>
    </row>
    <row r="13" spans="1:2" ht="12">
      <c r="A13" s="37">
        <v>18</v>
      </c>
      <c r="B13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9.140625" style="36" customWidth="1"/>
    <col min="3" max="3" width="69.140625" style="0" bestFit="1" customWidth="1"/>
    <col min="4" max="4" width="16.8515625" style="0" bestFit="1" customWidth="1"/>
    <col min="5" max="5" width="18.8515625" style="0" bestFit="1" customWidth="1"/>
    <col min="6" max="6" width="13.8515625" style="36" customWidth="1"/>
  </cols>
  <sheetData>
    <row r="1" spans="1:6" ht="13.5" thickBot="1">
      <c r="A1" s="33" t="s">
        <v>14</v>
      </c>
      <c r="B1" s="35" t="s">
        <v>0</v>
      </c>
      <c r="C1" s="33" t="s">
        <v>15</v>
      </c>
      <c r="D1" s="33" t="s">
        <v>16</v>
      </c>
      <c r="E1" s="34" t="s">
        <v>17</v>
      </c>
      <c r="F1" s="35" t="s">
        <v>18</v>
      </c>
    </row>
    <row r="2" spans="1:6" ht="12">
      <c r="A2" t="s">
        <v>19</v>
      </c>
      <c r="B2" s="36">
        <v>1</v>
      </c>
      <c r="C2" t="str">
        <f>VLOOKUP(B2,MS115M!$A$10:$B$32,2,FALSE)</f>
        <v>Total Shelf Speakers (include Satellite Speakers here)</v>
      </c>
      <c r="D2">
        <f>ROUND(VLOOKUP($B2,MS115M!$A$10:$E$32,4,FALSE),0)</f>
        <v>0</v>
      </c>
      <c r="E2">
        <f>ROUND(VLOOKUP($B2,MS115M!$A$10:$E$32,5,FALSE),0)</f>
        <v>0</v>
      </c>
      <c r="F2" s="36" t="s">
        <v>20</v>
      </c>
    </row>
    <row r="3" spans="1:6" ht="12">
      <c r="A3" t="s">
        <v>19</v>
      </c>
      <c r="B3" s="36">
        <v>2</v>
      </c>
      <c r="C3" t="str">
        <f>VLOOKUP(B3,MS115M!$A$10:$B$32,2,FALSE)</f>
        <v>Total Floor Speakers</v>
      </c>
      <c r="D3">
        <f>ROUND(VLOOKUP($B3,MS115M!$A$10:$E$32,4,FALSE),0)</f>
        <v>0</v>
      </c>
      <c r="E3">
        <f>ROUND(VLOOKUP($B3,MS115M!$A$10:$E$32,5,FALSE),0)</f>
        <v>0</v>
      </c>
      <c r="F3" s="36" t="s">
        <v>20</v>
      </c>
    </row>
    <row r="4" spans="1:6" ht="12">
      <c r="A4" t="s">
        <v>19</v>
      </c>
      <c r="B4" s="36">
        <v>3</v>
      </c>
      <c r="C4" t="str">
        <f>VLOOKUP(B4,MS115M!$A$10:$B$32,2,FALSE)</f>
        <v>Total In-Wall Speakers </v>
      </c>
      <c r="D4">
        <f>ROUND(VLOOKUP($B4,MS115M!$A$10:$E$32,4,FALSE),0)</f>
        <v>0</v>
      </c>
      <c r="E4">
        <f>ROUND(VLOOKUP($B4,MS115M!$A$10:$E$32,5,FALSE),0)</f>
        <v>0</v>
      </c>
      <c r="F4" s="36" t="s">
        <v>20</v>
      </c>
    </row>
    <row r="5" spans="1:6" ht="12">
      <c r="A5" t="s">
        <v>19</v>
      </c>
      <c r="B5" s="36">
        <v>4</v>
      </c>
      <c r="C5" t="str">
        <f>VLOOKUP(B5,MS115M!$A$10:$B$32,2,FALSE)</f>
        <v>Total Ceiling Speakers</v>
      </c>
      <c r="D5">
        <f>ROUND(VLOOKUP($B5,MS115M!$A$10:$E$32,4,FALSE),0)</f>
        <v>0</v>
      </c>
      <c r="E5">
        <f>ROUND(VLOOKUP($B5,MS115M!$A$10:$E$32,5,FALSE),0)</f>
        <v>0</v>
      </c>
      <c r="F5" s="36" t="s">
        <v>20</v>
      </c>
    </row>
    <row r="6" spans="1:6" ht="12">
      <c r="A6" t="s">
        <v>19</v>
      </c>
      <c r="B6" s="36">
        <v>5</v>
      </c>
      <c r="C6" t="str">
        <f>VLOOKUP(B6,MS115M!$A$10:$B$32,2,FALSE)</f>
        <v>Total Outdoor Speakers</v>
      </c>
      <c r="D6">
        <f>ROUND(VLOOKUP($B6,MS115M!$A$10:$E$32,4,FALSE),0)</f>
        <v>0</v>
      </c>
      <c r="E6">
        <f>ROUND(VLOOKUP($B6,MS115M!$A$10:$E$32,5,FALSE),0)</f>
        <v>0</v>
      </c>
      <c r="F6" s="36" t="s">
        <v>20</v>
      </c>
    </row>
    <row r="7" spans="1:6" ht="12">
      <c r="A7" t="s">
        <v>19</v>
      </c>
      <c r="B7" s="36">
        <v>6</v>
      </c>
      <c r="C7" t="str">
        <f>VLOOKUP(B7,MS115M!$A$10:$B$32,2,FALSE)</f>
        <v>Total Number of Subwoofers </v>
      </c>
      <c r="D7">
        <f>ROUND(VLOOKUP($B7,MS115M!$A$10:$E$32,4,FALSE),0)</f>
        <v>0</v>
      </c>
      <c r="E7">
        <f>ROUND(VLOOKUP($B7,MS115M!$A$10:$E$32,5,FALSE),0)</f>
        <v>0</v>
      </c>
      <c r="F7" s="36" t="s">
        <v>20</v>
      </c>
    </row>
    <row r="8" spans="1:6" ht="12">
      <c r="A8" t="s">
        <v>19</v>
      </c>
      <c r="B8" s="36">
        <v>7</v>
      </c>
      <c r="C8" t="str">
        <f>VLOOKUP(B8,MS115M!$A$10:$B$32,2,FALSE)</f>
        <v>Total Separate Center Channel Speakers</v>
      </c>
      <c r="D8">
        <f>ROUND(VLOOKUP($B8,MS115M!$A$10:$E$32,4,FALSE),0)</f>
        <v>0</v>
      </c>
      <c r="E8">
        <f>ROUND(VLOOKUP($B8,MS115M!$A$10:$E$32,5,FALSE),0)</f>
        <v>0</v>
      </c>
      <c r="F8" s="36" t="s">
        <v>20</v>
      </c>
    </row>
    <row r="9" spans="1:6" ht="12">
      <c r="A9" t="s">
        <v>19</v>
      </c>
      <c r="B9" s="36">
        <v>8</v>
      </c>
      <c r="C9" t="str">
        <f>VLOOKUP(B9,MS115M!$A$10:$B$32,2,FALSE)</f>
        <v>Total Soundbars [Speakers and Packages] </v>
      </c>
      <c r="D9">
        <f>ROUND(VLOOKUP($B9,MS115M!$A$10:$E$32,4,FALSE),0)</f>
        <v>0</v>
      </c>
      <c r="E9">
        <f>ROUND(VLOOKUP($B9,MS115M!$A$10:$E$32,5,FALSE),0)</f>
        <v>0</v>
      </c>
      <c r="F9" s="36" t="s">
        <v>20</v>
      </c>
    </row>
    <row r="10" spans="1:6" ht="12">
      <c r="A10" t="s">
        <v>19</v>
      </c>
      <c r="B10" s="36">
        <v>9</v>
      </c>
      <c r="C10" t="str">
        <f>VLOOKUP(B10,MS115M!$A$10:$B$32,2,FALSE)</f>
        <v>   # of Total Soundbars with Separate Subwoofer</v>
      </c>
      <c r="D10">
        <f>ROUND(VLOOKUP($B10,MS115M!$A$10:$E$32,4,FALSE),0)</f>
        <v>0</v>
      </c>
      <c r="E10">
        <f>ROUND(VLOOKUP($B10,MS115M!$A$10:$E$32,5,FALSE),0)</f>
        <v>0</v>
      </c>
      <c r="F10" s="36" t="s">
        <v>20</v>
      </c>
    </row>
    <row r="11" spans="1:6" ht="12">
      <c r="A11" t="s">
        <v>19</v>
      </c>
      <c r="B11" s="36">
        <v>10</v>
      </c>
      <c r="C11" t="str">
        <f>VLOOKUP(B11,MS115M!$A$10:$B$32,2,FALSE)</f>
        <v>   # of Total Soundbars with Wi-Fi/Internet Connectivity</v>
      </c>
      <c r="D11">
        <f>ROUND(VLOOKUP($B11,MS115M!$A$10:$E$32,4,FALSE),0)</f>
        <v>0</v>
      </c>
      <c r="E11">
        <f>ROUND(VLOOKUP($B11,MS115M!$A$10:$E$32,5,FALSE),0)</f>
        <v>0</v>
      </c>
      <c r="F11" s="36" t="s">
        <v>20</v>
      </c>
    </row>
    <row r="12" spans="1:6" ht="12">
      <c r="A12" t="s">
        <v>19</v>
      </c>
      <c r="B12" s="36">
        <v>11</v>
      </c>
      <c r="C12" t="str">
        <f>VLOOKUP(B12,MS115M!$A$10:$B$32,2,FALSE)</f>
        <v>Total Wireless Speakers</v>
      </c>
      <c r="D12">
        <f>ROUND(VLOOKUP($B12,MS115M!$A$10:$E$32,4,FALSE),0)</f>
        <v>0</v>
      </c>
      <c r="E12">
        <f>ROUND(VLOOKUP($B12,MS115M!$A$10:$E$32,5,FALSE),0)</f>
        <v>0</v>
      </c>
      <c r="F12" s="36" t="s">
        <v>20</v>
      </c>
    </row>
    <row r="13" spans="1:6" ht="12">
      <c r="A13" t="s">
        <v>19</v>
      </c>
      <c r="B13" s="36">
        <v>12</v>
      </c>
      <c r="C13" t="str">
        <f>VLOOKUP(B13,MS115M!$A$10:$B$32,2,FALSE)</f>
        <v>   # of Wireless Speakers that are Bluetooth-enabled</v>
      </c>
      <c r="D13">
        <f>ROUND(VLOOKUP($B13,MS115M!$A$10:$E$32,4,FALSE),0)</f>
        <v>0</v>
      </c>
      <c r="E13">
        <f>ROUND(VLOOKUP($B13,MS115M!$A$10:$E$32,5,FALSE),0)</f>
        <v>0</v>
      </c>
      <c r="F13" s="36" t="s">
        <v>20</v>
      </c>
    </row>
    <row r="14" spans="1:6" ht="12">
      <c r="A14" t="s">
        <v>19</v>
      </c>
      <c r="B14" s="36">
        <v>13</v>
      </c>
      <c r="C14" t="str">
        <f>VLOOKUP(B14,MS115M!$A$10:$B$32,2,FALSE)</f>
        <v>   # of Wireless Speakers that are Wi-Fi enabled</v>
      </c>
      <c r="D14">
        <f>ROUND(VLOOKUP($B14,MS115M!$A$10:$E$32,4,FALSE),0)</f>
        <v>0</v>
      </c>
      <c r="E14">
        <f>ROUND(VLOOKUP($B14,MS115M!$A$10:$E$32,5,FALSE),0)</f>
        <v>0</v>
      </c>
      <c r="F14" s="36" t="s">
        <v>20</v>
      </c>
    </row>
    <row r="15" spans="1:6" ht="12">
      <c r="A15" t="s">
        <v>19</v>
      </c>
      <c r="B15" s="36">
        <v>14</v>
      </c>
      <c r="C15" t="str">
        <f>VLOOKUP(B15,MS115M!$A$10:$B$32,2,FALSE)</f>
        <v>   # of Wireless Speakers that are AirPlay-enabled</v>
      </c>
      <c r="D15">
        <f>ROUND(VLOOKUP($B15,MS115M!$A$10:$E$32,4,FALSE),0)</f>
        <v>0</v>
      </c>
      <c r="E15">
        <f>ROUND(VLOOKUP($B15,MS115M!$A$10:$E$32,5,FALSE),0)</f>
        <v>0</v>
      </c>
      <c r="F15" s="36" t="s">
        <v>20</v>
      </c>
    </row>
    <row r="16" spans="1:6" ht="12">
      <c r="A16" t="s">
        <v>19</v>
      </c>
      <c r="B16" s="36">
        <v>15</v>
      </c>
      <c r="C16" t="str">
        <f>VLOOKUP(B16,MS115M!$A$10:$B$32,2,FALSE)</f>
        <v>   # of Wireless Speakers that are portable</v>
      </c>
      <c r="D16">
        <f>ROUND(VLOOKUP($B16,MS115M!$A$10:$E$32,4,FALSE),0)</f>
        <v>0</v>
      </c>
      <c r="E16">
        <f>ROUND(VLOOKUP($B16,MS115M!$A$10:$E$32,5,FALSE),0)</f>
        <v>0</v>
      </c>
      <c r="F16" s="36" t="s">
        <v>20</v>
      </c>
    </row>
    <row r="17" spans="1:6" ht="12">
      <c r="A17" t="s">
        <v>19</v>
      </c>
      <c r="B17" s="36">
        <v>16</v>
      </c>
      <c r="C17" t="str">
        <f>VLOOKUP(B17,MS115M!$A$10:$B$32,2,FALSE)</f>
        <v>   # of Wireless Speakers that are smart speakers (e.g. Amazon Alexa, Google Home, Apple Siri)</v>
      </c>
      <c r="D17">
        <f>ROUND(VLOOKUP($B17,MS115M!$A$10:$E$32,4,FALSE),0)</f>
        <v>0</v>
      </c>
      <c r="E17">
        <f>ROUND(VLOOKUP($B17,MS115M!$A$10:$E$32,5,FALSE),0)</f>
        <v>0</v>
      </c>
      <c r="F17" s="36" t="s">
        <v>20</v>
      </c>
    </row>
    <row r="18" spans="1:6" ht="12">
      <c r="A18" t="s">
        <v>19</v>
      </c>
      <c r="B18" s="36">
        <v>17</v>
      </c>
      <c r="C18" t="str">
        <f>VLOOKUP(B18,MS115M!$A$10:$B$32,2,FALSE)</f>
        <v>        #  Smart speakers with a display/screen</v>
      </c>
      <c r="D18">
        <f>ROUND(VLOOKUP($B18,MS115M!$A$10:$E$32,4,FALSE),0)</f>
        <v>0</v>
      </c>
      <c r="E18">
        <f>ROUND(VLOOKUP($B18,MS115M!$A$10:$E$32,5,FALSE),0)</f>
        <v>0</v>
      </c>
      <c r="F18" s="36" t="s">
        <v>20</v>
      </c>
    </row>
    <row r="19" spans="1:6" ht="12">
      <c r="A19" t="s">
        <v>19</v>
      </c>
      <c r="B19" s="36">
        <v>18</v>
      </c>
      <c r="C19" t="str">
        <f>VLOOKUP(B19,MS115M!$A$10:$B$32,2,FALSE)</f>
        <v>   # of Wireless Speakers with multiroom audio capabilities</v>
      </c>
      <c r="D19">
        <f>ROUND(VLOOKUP($B19,MS115M!$A$10:$E$32,4,FALSE),0)</f>
        <v>0</v>
      </c>
      <c r="E19">
        <f>ROUND(VLOOKUP($B19,MS115M!$A$10:$E$32,5,FALSE),0)</f>
        <v>0</v>
      </c>
      <c r="F19" s="36" t="s">
        <v>20</v>
      </c>
    </row>
    <row r="20" spans="1:6" ht="12">
      <c r="A20" t="s">
        <v>19</v>
      </c>
      <c r="B20" s="36">
        <v>19</v>
      </c>
      <c r="C20" t="str">
        <f>VLOOKUP(B20,MS115M!$A$10:$B$32,2,FALSE)</f>
        <v>OTHER SPEAKERS (not included in categories above)</v>
      </c>
      <c r="D20">
        <f>ROUND(VLOOKUP($B20,MS115M!$A$10:$E$32,4,FALSE),0)</f>
        <v>0</v>
      </c>
      <c r="E20">
        <f>ROUND(VLOOKUP($B20,MS115M!$A$10:$E$32,5,FALSE),0)</f>
        <v>0</v>
      </c>
      <c r="F20" s="36" t="s">
        <v>20</v>
      </c>
    </row>
    <row r="21" spans="1:6" ht="12">
      <c r="A21" t="s">
        <v>19</v>
      </c>
      <c r="B21" s="36">
        <v>20</v>
      </c>
      <c r="C21" t="str">
        <f>VLOOKUP(B21,MS115M!$A$10:$B$32,2,FALSE)</f>
        <v>GRAND TOTAL (Lines 1 - 8, 11, and 19)</v>
      </c>
      <c r="D21">
        <f>ROUND(VLOOKUP($B21,MS115M!$A$10:$E$32,4,FALSE),0)</f>
        <v>0</v>
      </c>
      <c r="E21">
        <f>ROUND(VLOOKUP($B21,MS115M!$A$10:$E$32,5,FALSE),0)</f>
        <v>0</v>
      </c>
      <c r="F21" s="3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cpan</dc:creator>
  <cp:keywords/>
  <dc:description/>
  <cp:lastModifiedBy>Ian Santo-Domingo</cp:lastModifiedBy>
  <cp:lastPrinted>2009-11-11T16:32:18Z</cp:lastPrinted>
  <dcterms:created xsi:type="dcterms:W3CDTF">2009-11-11T16:16:49Z</dcterms:created>
  <dcterms:modified xsi:type="dcterms:W3CDTF">2019-01-14T20:09:02Z</dcterms:modified>
  <cp:category/>
  <cp:version/>
  <cp:contentType/>
  <cp:contentStatus/>
</cp:coreProperties>
</file>